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TF 2020\1°TRIM 2020\VIII. Disciplina Financiera\"/>
    </mc:Choice>
  </mc:AlternateContent>
  <xr:revisionPtr revIDLastSave="0" documentId="13_ncr:1_{4C19A2B2-8AF7-45EF-9520-ACA2F51D93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b" sheetId="1" r:id="rId1"/>
  </sheets>
  <externalReferences>
    <externalReference r:id="rId2"/>
  </externalReferences>
  <definedNames>
    <definedName name="_xlnm.Print_Area" localSheetId="0">'7b'!$A$1:$E$48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E28" i="1"/>
  <c r="D28" i="1"/>
  <c r="C28" i="1"/>
  <c r="B28" i="1"/>
  <c r="E27" i="1"/>
  <c r="D27" i="1"/>
  <c r="C27" i="1"/>
  <c r="B27" i="1"/>
  <c r="B25" i="1"/>
  <c r="B24" i="1"/>
  <c r="C24" i="1" s="1"/>
  <c r="D24" i="1" s="1"/>
  <c r="E24" i="1" s="1"/>
  <c r="B23" i="1"/>
  <c r="C23" i="1" s="1"/>
  <c r="D23" i="1" s="1"/>
  <c r="E23" i="1" s="1"/>
  <c r="B22" i="1"/>
  <c r="C22" i="1" s="1"/>
  <c r="D22" i="1" s="1"/>
  <c r="E22" i="1" s="1"/>
  <c r="B21" i="1"/>
  <c r="C17" i="1"/>
  <c r="D17" i="1" s="1"/>
  <c r="E17" i="1" s="1"/>
  <c r="C16" i="1"/>
  <c r="D16" i="1" s="1"/>
  <c r="E16" i="1" s="1"/>
  <c r="D15" i="1"/>
  <c r="C14" i="1"/>
  <c r="C13" i="1"/>
  <c r="D13" i="1" s="1"/>
  <c r="E13" i="1" s="1"/>
  <c r="C12" i="1"/>
  <c r="C10" i="1"/>
  <c r="D10" i="1" s="1"/>
  <c r="B9" i="1"/>
  <c r="B19" i="1" s="1"/>
  <c r="B20" i="1" l="1"/>
  <c r="B31" i="1"/>
  <c r="C9" i="1"/>
  <c r="C19" i="1"/>
  <c r="E15" i="1"/>
  <c r="D12" i="1"/>
  <c r="D9" i="1" s="1"/>
  <c r="C21" i="1"/>
  <c r="E10" i="1"/>
  <c r="D19" i="1" l="1"/>
  <c r="C20" i="1"/>
  <c r="C31" i="1" s="1"/>
  <c r="D21" i="1"/>
  <c r="E12" i="1"/>
  <c r="E21" i="1" l="1"/>
  <c r="E20" i="1" s="1"/>
  <c r="D20" i="1"/>
  <c r="D31" i="1" s="1"/>
  <c r="E9" i="1"/>
  <c r="E31" i="1" l="1"/>
  <c r="E19" i="1"/>
</calcChain>
</file>

<file path=xl/sharedStrings.xml><?xml version="1.0" encoding="utf-8"?>
<sst xmlns="http://schemas.openxmlformats.org/spreadsheetml/2006/main" count="28" uniqueCount="19">
  <si>
    <t>MUNICIPIO DE TUXTLA GUTIÉRREZ, CHIAPAS</t>
  </si>
  <si>
    <t>Proyecciones de Egresos - LDF</t>
  </si>
  <si>
    <t>(PESOS)</t>
  </si>
  <si>
    <t>(CIFRAS NOMINALES)</t>
  </si>
  <si>
    <t>Concepto (b)</t>
  </si>
  <si>
    <t>(de proyecto de presupuesto) (c)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</si>
  <si>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No Etiquetado</t>
    </r>
    <r>
      <rPr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(1=A+B+C+D+E+F+G+H+I)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</si>
  <si>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Personales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</si>
  <si>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Materiales y Suministros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</si>
  <si>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Generales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</si>
  <si>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Asignaciones, Subsidios y Otras Ayudas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</si>
  <si>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Bienes Muebles, Inmuebles e Intangibles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</si>
  <si>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Inversión Pública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</si>
  <si>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Inversiones Financieras y Otras Provisiones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</si>
  <si>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 xml:space="preserve">Participaciones y Aportaciones 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</si>
  <si>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Deuda Pública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</si>
  <si>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Etiquetado (2=A+B+C+D+E+F+G+H+I)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</si>
  <si>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 y Aportaciones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</si>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</sst>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7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theme="1"/>
      <name val="Arial"/>
      <family val="2"/>
    </font>
    <font>
      <sz val="7"/>
      <color indexed="8"/>
      <name val="Times New Roman"/>
      <family val="1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44" fontId="7" fillId="0" borderId="11" xfId="2" applyFont="1" applyBorder="1" applyAlignment="1">
      <alignment horizontal="justify" vertical="center" wrapText="1"/>
    </xf>
    <xf numFmtId="44" fontId="7" fillId="0" borderId="11" xfId="2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 indent="3"/>
    </xf>
    <xf numFmtId="43" fontId="7" fillId="0" borderId="11" xfId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10" fontId="9" fillId="0" borderId="11" xfId="3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44" fontId="3" fillId="0" borderId="11" xfId="2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44" fontId="3" fillId="0" borderId="11" xfId="0" applyNumberFormat="1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4" fontId="7" fillId="0" borderId="9" xfId="0" applyNumberFormat="1" applyFont="1" applyBorder="1" applyAlignment="1">
      <alignment horizontal="justify" vertical="center" wrapText="1"/>
    </xf>
    <xf numFmtId="44" fontId="7" fillId="0" borderId="0" xfId="0" applyNumberFormat="1" applyFont="1"/>
    <xf numFmtId="43" fontId="10" fillId="0" borderId="0" xfId="0" applyNumberFormat="1" applyFont="1"/>
    <xf numFmtId="0" fontId="0" fillId="3" borderId="0" xfId="0" applyFill="1"/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.TUXTLA/Tesoreria%20Dropbox/marisol%20reyes/TGZ_Documentos%20Teso/M%20TGz_Anteproyecto%20de%20Egresos%202020/Anteproyecto%202020/Ley%20de%20Disciplina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"/>
      <sheetName val="7d"/>
      <sheetName val="8"/>
      <sheetName val="6a OK"/>
      <sheetName val="6b"/>
      <sheetName val="6c"/>
      <sheetName val="6d"/>
    </sheetNames>
    <sheetDataSet>
      <sheetData sheetId="0"/>
      <sheetData sheetId="1">
        <row r="25">
          <cell r="C25">
            <v>0</v>
          </cell>
          <cell r="D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</row>
      </sheetData>
      <sheetData sheetId="2"/>
      <sheetData sheetId="3">
        <row r="85">
          <cell r="C85">
            <v>245899600.32999998</v>
          </cell>
        </row>
        <row r="93">
          <cell r="C93">
            <v>9562487</v>
          </cell>
        </row>
        <row r="103">
          <cell r="C103">
            <v>15689480.719999999</v>
          </cell>
        </row>
        <row r="113">
          <cell r="C113">
            <v>57653127.5</v>
          </cell>
        </row>
        <row r="123">
          <cell r="C123">
            <v>20381786.600000001</v>
          </cell>
        </row>
        <row r="137">
          <cell r="C137">
            <v>0</v>
          </cell>
        </row>
        <row r="146">
          <cell r="C146">
            <v>0</v>
          </cell>
        </row>
        <row r="150">
          <cell r="C150">
            <v>46662772.880000003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Z42"/>
  <sheetViews>
    <sheetView tabSelected="1" view="pageBreakPreview" zoomScaleNormal="100" zoomScaleSheetLayoutView="100" workbookViewId="0">
      <selection sqref="A1:E1"/>
    </sheetView>
  </sheetViews>
  <sheetFormatPr baseColWidth="10" defaultRowHeight="14.4" x14ac:dyDescent="0.3"/>
  <cols>
    <col min="1" max="1" width="41.33203125" customWidth="1"/>
    <col min="2" max="2" width="13.88671875" customWidth="1"/>
    <col min="3" max="3" width="14.109375" bestFit="1" customWidth="1"/>
    <col min="4" max="4" width="14.5546875" bestFit="1" customWidth="1"/>
    <col min="5" max="5" width="13.88671875" bestFit="1" customWidth="1"/>
  </cols>
  <sheetData>
    <row r="1" spans="1:5" x14ac:dyDescent="0.3">
      <c r="A1" s="35" t="s">
        <v>1</v>
      </c>
      <c r="B1" s="35"/>
      <c r="C1" s="35"/>
      <c r="D1" s="35"/>
      <c r="E1" s="35"/>
    </row>
    <row r="2" spans="1:5" ht="15" thickBot="1" x14ac:dyDescent="0.35"/>
    <row r="3" spans="1:5" x14ac:dyDescent="0.3">
      <c r="A3" s="22" t="s">
        <v>0</v>
      </c>
      <c r="B3" s="23"/>
      <c r="C3" s="23"/>
      <c r="D3" s="23"/>
      <c r="E3" s="24"/>
    </row>
    <row r="4" spans="1:5" x14ac:dyDescent="0.3">
      <c r="A4" s="25" t="s">
        <v>1</v>
      </c>
      <c r="B4" s="26"/>
      <c r="C4" s="26"/>
      <c r="D4" s="26"/>
      <c r="E4" s="27"/>
    </row>
    <row r="5" spans="1:5" x14ac:dyDescent="0.3">
      <c r="A5" s="25" t="s">
        <v>2</v>
      </c>
      <c r="B5" s="26"/>
      <c r="C5" s="26"/>
      <c r="D5" s="26"/>
      <c r="E5" s="27"/>
    </row>
    <row r="6" spans="1:5" ht="15" thickBot="1" x14ac:dyDescent="0.35">
      <c r="A6" s="28" t="s">
        <v>3</v>
      </c>
      <c r="B6" s="29"/>
      <c r="C6" s="29"/>
      <c r="D6" s="29"/>
      <c r="E6" s="30"/>
    </row>
    <row r="7" spans="1:5" ht="15" customHeight="1" x14ac:dyDescent="0.3">
      <c r="A7" s="31" t="s">
        <v>4</v>
      </c>
      <c r="B7" s="1">
        <v>2020</v>
      </c>
      <c r="C7" s="33">
        <v>2021</v>
      </c>
      <c r="D7" s="33">
        <v>2022</v>
      </c>
      <c r="E7" s="33">
        <v>2023</v>
      </c>
    </row>
    <row r="8" spans="1:5" ht="15.75" customHeight="1" thickBot="1" x14ac:dyDescent="0.35">
      <c r="A8" s="32"/>
      <c r="B8" s="2" t="s">
        <v>5</v>
      </c>
      <c r="C8" s="34"/>
      <c r="D8" s="34"/>
      <c r="E8" s="34"/>
    </row>
    <row r="9" spans="1:5" ht="15" customHeight="1" x14ac:dyDescent="0.3">
      <c r="A9" s="3" t="s">
        <v>6</v>
      </c>
      <c r="B9" s="4">
        <f>SUM(B10:B18)</f>
        <v>1663435462</v>
      </c>
      <c r="C9" s="4">
        <f t="shared" ref="C9:E9" si="0">SUM(C10:C18)</f>
        <v>1697676677.5318</v>
      </c>
      <c r="D9" s="5">
        <f>SUM(D10:D18)</f>
        <v>1673554520.4861641</v>
      </c>
      <c r="E9" s="4">
        <f t="shared" si="0"/>
        <v>1715996784.1362832</v>
      </c>
    </row>
    <row r="10" spans="1:5" ht="15" customHeight="1" x14ac:dyDescent="0.3">
      <c r="A10" s="6" t="s">
        <v>7</v>
      </c>
      <c r="B10" s="7">
        <v>821219401.95999992</v>
      </c>
      <c r="C10" s="7">
        <f>ROUND(B10+(B10*0.03),2)</f>
        <v>845855984.01999998</v>
      </c>
      <c r="D10" s="7">
        <f t="shared" ref="D10:E10" si="1">ROUND(C10+(C10*0.03),2)</f>
        <v>871231663.53999996</v>
      </c>
      <c r="E10" s="7">
        <f t="shared" si="1"/>
        <v>897368613.45000005</v>
      </c>
    </row>
    <row r="11" spans="1:5" ht="15" customHeight="1" x14ac:dyDescent="0.3">
      <c r="A11" s="6" t="s">
        <v>8</v>
      </c>
      <c r="B11" s="7">
        <v>70085079.460000008</v>
      </c>
      <c r="C11" s="7">
        <v>65295246.07</v>
      </c>
      <c r="D11" s="7">
        <v>73214524</v>
      </c>
      <c r="E11" s="7">
        <v>72514124</v>
      </c>
    </row>
    <row r="12" spans="1:5" ht="15" customHeight="1" x14ac:dyDescent="0.3">
      <c r="A12" s="6" t="s">
        <v>9</v>
      </c>
      <c r="B12" s="7">
        <v>373089086.68999994</v>
      </c>
      <c r="C12" s="7">
        <f>B12*1.1</f>
        <v>410397995.35899997</v>
      </c>
      <c r="D12" s="7">
        <f>C12*1.02</f>
        <v>418605955.26617998</v>
      </c>
      <c r="E12" s="7">
        <f>D12*1.02</f>
        <v>426978074.37150359</v>
      </c>
    </row>
    <row r="13" spans="1:5" ht="15" customHeight="1" x14ac:dyDescent="0.3">
      <c r="A13" s="6" t="s">
        <v>10</v>
      </c>
      <c r="B13" s="7">
        <v>183218437.75999999</v>
      </c>
      <c r="C13" s="7">
        <f>B13*1.03</f>
        <v>188714990.8928</v>
      </c>
      <c r="D13" s="7">
        <f t="shared" ref="D13:E13" si="2">C13*1.03</f>
        <v>194376440.61958399</v>
      </c>
      <c r="E13" s="7">
        <f t="shared" si="2"/>
        <v>200207733.83817151</v>
      </c>
    </row>
    <row r="14" spans="1:5" ht="15" customHeight="1" x14ac:dyDescent="0.3">
      <c r="A14" s="6" t="s">
        <v>11</v>
      </c>
      <c r="B14" s="7">
        <v>56796003.68</v>
      </c>
      <c r="C14" s="7">
        <f>ROUND(B14+(B14*0.42),2)</f>
        <v>80650325.230000004</v>
      </c>
      <c r="D14" s="7">
        <v>8253740.25</v>
      </c>
      <c r="E14" s="7">
        <v>7530814.21</v>
      </c>
    </row>
    <row r="15" spans="1:5" ht="15" customHeight="1" x14ac:dyDescent="0.3">
      <c r="A15" s="6" t="s">
        <v>12</v>
      </c>
      <c r="B15" s="7">
        <v>49274089.5</v>
      </c>
      <c r="C15" s="7">
        <v>58447914.520000003</v>
      </c>
      <c r="D15" s="7">
        <f>C15*1.02</f>
        <v>59616872.810400002</v>
      </c>
      <c r="E15" s="7">
        <f>D15*1.02</f>
        <v>60809210.266608</v>
      </c>
    </row>
    <row r="16" spans="1:5" ht="15" customHeight="1" x14ac:dyDescent="0.3">
      <c r="A16" s="6" t="s">
        <v>13</v>
      </c>
      <c r="B16" s="7">
        <v>0</v>
      </c>
      <c r="C16" s="7">
        <f>ROUND(B16+(B16*0.42),2)</f>
        <v>0</v>
      </c>
      <c r="D16" s="7">
        <f t="shared" ref="D16:E17" si="3">ROUND(C16+(C16*0.42),2)</f>
        <v>0</v>
      </c>
      <c r="E16" s="7">
        <f t="shared" si="3"/>
        <v>0</v>
      </c>
    </row>
    <row r="17" spans="1:5" ht="15" customHeight="1" x14ac:dyDescent="0.3">
      <c r="A17" s="6" t="s">
        <v>14</v>
      </c>
      <c r="B17" s="7">
        <v>0</v>
      </c>
      <c r="C17" s="7">
        <f>ROUND(B17+(B17*0.42),2)</f>
        <v>0</v>
      </c>
      <c r="D17" s="7">
        <f t="shared" si="3"/>
        <v>0</v>
      </c>
      <c r="E17" s="7">
        <f t="shared" si="3"/>
        <v>0</v>
      </c>
    </row>
    <row r="18" spans="1:5" ht="15" customHeight="1" x14ac:dyDescent="0.3">
      <c r="A18" s="6" t="s">
        <v>15</v>
      </c>
      <c r="B18" s="7">
        <v>109753362.95</v>
      </c>
      <c r="C18" s="7">
        <v>48314221.439999998</v>
      </c>
      <c r="D18" s="7">
        <v>48255324</v>
      </c>
      <c r="E18" s="7">
        <v>50588214</v>
      </c>
    </row>
    <row r="19" spans="1:5" ht="15" customHeight="1" x14ac:dyDescent="0.3">
      <c r="A19" s="8"/>
      <c r="B19" s="9">
        <f>B15/B9</f>
        <v>2.9621882318630045E-2</v>
      </c>
      <c r="C19" s="10" t="e">
        <f>IF(C9=#REF!,"ok","Error")</f>
        <v>#REF!</v>
      </c>
      <c r="D19" s="10" t="e">
        <f>IF(D9=#REF!,"ok","Error")</f>
        <v>#REF!</v>
      </c>
      <c r="E19" s="10" t="e">
        <f>IF(E9=#REF!,"ok","Error")</f>
        <v>#REF!</v>
      </c>
    </row>
    <row r="20" spans="1:5" ht="15" customHeight="1" x14ac:dyDescent="0.3">
      <c r="A20" s="3" t="s">
        <v>16</v>
      </c>
      <c r="B20" s="11">
        <f>SUM(B21:B29)</f>
        <v>604379810.99150002</v>
      </c>
      <c r="C20" s="11">
        <f t="shared" ref="C20:E20" si="4">SUM(C21:C29)</f>
        <v>569036336.57836008</v>
      </c>
      <c r="D20" s="11">
        <f t="shared" si="4"/>
        <v>583013355.9857595</v>
      </c>
      <c r="E20" s="11">
        <f t="shared" si="4"/>
        <v>597274354.61898637</v>
      </c>
    </row>
    <row r="21" spans="1:5" ht="15" customHeight="1" x14ac:dyDescent="0.3">
      <c r="A21" s="6" t="s">
        <v>7</v>
      </c>
      <c r="B21" s="7">
        <f>+'[1]6a OK'!C85*1.05</f>
        <v>258194580.34649998</v>
      </c>
      <c r="C21" s="7">
        <f>B21*1.04</f>
        <v>268522363.56036001</v>
      </c>
      <c r="D21" s="7">
        <f t="shared" ref="D21:E21" si="5">C21*1.04</f>
        <v>279263258.10277444</v>
      </c>
      <c r="E21" s="7">
        <f t="shared" si="5"/>
        <v>290433788.42688543</v>
      </c>
    </row>
    <row r="22" spans="1:5" ht="15" customHeight="1" x14ac:dyDescent="0.3">
      <c r="A22" s="6" t="s">
        <v>8</v>
      </c>
      <c r="B22" s="7">
        <f>+'[1]6a OK'!C93*1.25</f>
        <v>11953108.75</v>
      </c>
      <c r="C22" s="7">
        <f>B22-(B22*0.03)</f>
        <v>11594515.487500001</v>
      </c>
      <c r="D22" s="7">
        <f t="shared" ref="D22:E22" si="6">C22-(C22*0.03)</f>
        <v>11246680.022875</v>
      </c>
      <c r="E22" s="7">
        <f t="shared" si="6"/>
        <v>10909279.622188751</v>
      </c>
    </row>
    <row r="23" spans="1:5" ht="15" customHeight="1" x14ac:dyDescent="0.3">
      <c r="A23" s="6" t="s">
        <v>9</v>
      </c>
      <c r="B23" s="7">
        <f>+'[1]6a OK'!C103*1.25</f>
        <v>19611850.899999999</v>
      </c>
      <c r="C23" s="7">
        <f>B23*1.02</f>
        <v>20004087.917999998</v>
      </c>
      <c r="D23" s="7">
        <f t="shared" ref="D23:E24" si="7">C23*1.02</f>
        <v>20404169.676359996</v>
      </c>
      <c r="E23" s="7">
        <f t="shared" si="7"/>
        <v>20812253.069887195</v>
      </c>
    </row>
    <row r="24" spans="1:5" ht="15" customHeight="1" x14ac:dyDescent="0.3">
      <c r="A24" s="6" t="s">
        <v>10</v>
      </c>
      <c r="B24" s="7">
        <f>+'[1]6a OK'!C113*1.25</f>
        <v>72066409.375</v>
      </c>
      <c r="C24" s="7">
        <f>B24*1.02</f>
        <v>73507737.5625</v>
      </c>
      <c r="D24" s="7">
        <f t="shared" si="7"/>
        <v>74977892.313749999</v>
      </c>
      <c r="E24" s="7">
        <f t="shared" si="7"/>
        <v>76477450.160025001</v>
      </c>
    </row>
    <row r="25" spans="1:5" ht="15" customHeight="1" x14ac:dyDescent="0.3">
      <c r="A25" s="6" t="s">
        <v>11</v>
      </c>
      <c r="B25" s="7">
        <f>+'[1]6a OK'!C123*1.25</f>
        <v>25477233.25</v>
      </c>
      <c r="C25" s="7">
        <v>7235455</v>
      </c>
      <c r="D25" s="7">
        <v>2385444</v>
      </c>
      <c r="E25" s="7">
        <v>3258987</v>
      </c>
    </row>
    <row r="26" spans="1:5" ht="15" customHeight="1" x14ac:dyDescent="0.3">
      <c r="A26" s="6" t="s">
        <v>12</v>
      </c>
      <c r="B26" s="7">
        <v>170413855.49000001</v>
      </c>
      <c r="C26" s="7">
        <v>188172177.05000001</v>
      </c>
      <c r="D26" s="7">
        <v>194735911.87</v>
      </c>
      <c r="E26" s="7">
        <v>195382596.34</v>
      </c>
    </row>
    <row r="27" spans="1:5" ht="15" customHeight="1" x14ac:dyDescent="0.3">
      <c r="A27" s="6" t="s">
        <v>13</v>
      </c>
      <c r="B27" s="7">
        <f>+'[1]6a OK'!C137</f>
        <v>0</v>
      </c>
      <c r="C27" s="7">
        <f>'[1]7d'!C25</f>
        <v>0</v>
      </c>
      <c r="D27" s="7">
        <f>'[1]7d'!D25</f>
        <v>0</v>
      </c>
      <c r="E27" s="7">
        <f>'[1]7d'!G25</f>
        <v>0</v>
      </c>
    </row>
    <row r="28" spans="1:5" ht="15" customHeight="1" x14ac:dyDescent="0.3">
      <c r="A28" s="6" t="s">
        <v>17</v>
      </c>
      <c r="B28" s="7">
        <f>+'[1]6a OK'!C146</f>
        <v>0</v>
      </c>
      <c r="C28" s="7">
        <f>'[1]7d'!C26</f>
        <v>0</v>
      </c>
      <c r="D28" s="7">
        <f>'[1]7d'!D26</f>
        <v>0</v>
      </c>
      <c r="E28" s="7">
        <f>'[1]7d'!G26</f>
        <v>0</v>
      </c>
    </row>
    <row r="29" spans="1:5" ht="15" customHeight="1" x14ac:dyDescent="0.3">
      <c r="A29" s="6" t="s">
        <v>15</v>
      </c>
      <c r="B29" s="7">
        <f>+'[1]6a OK'!C150</f>
        <v>46662772.880000003</v>
      </c>
      <c r="C29" s="7">
        <v>0</v>
      </c>
      <c r="D29" s="7">
        <v>0</v>
      </c>
      <c r="E29" s="7">
        <v>0</v>
      </c>
    </row>
    <row r="30" spans="1:5" ht="15" customHeight="1" x14ac:dyDescent="0.3">
      <c r="A30" s="8"/>
      <c r="B30" s="12"/>
      <c r="C30" s="12"/>
      <c r="D30" s="12"/>
      <c r="E30" s="12"/>
    </row>
    <row r="31" spans="1:5" ht="15" customHeight="1" x14ac:dyDescent="0.3">
      <c r="A31" s="3" t="s">
        <v>18</v>
      </c>
      <c r="B31" s="13">
        <f>B9+B20</f>
        <v>2267815272.9914999</v>
      </c>
      <c r="C31" s="13">
        <f t="shared" ref="C31:E31" si="8">C9+C20</f>
        <v>2266713014.1101599</v>
      </c>
      <c r="D31" s="13">
        <f t="shared" si="8"/>
        <v>2256567876.4719238</v>
      </c>
      <c r="E31" s="13">
        <f t="shared" si="8"/>
        <v>2313271138.7552695</v>
      </c>
    </row>
    <row r="32" spans="1:5" ht="15" customHeight="1" thickBot="1" x14ac:dyDescent="0.35">
      <c r="A32" s="14"/>
      <c r="B32" s="15"/>
      <c r="C32" s="16"/>
      <c r="D32" s="16"/>
      <c r="E32" s="16"/>
    </row>
    <row r="33" spans="1:26" x14ac:dyDescent="0.3">
      <c r="B33" s="17"/>
      <c r="C33" s="17"/>
      <c r="D33" s="17"/>
      <c r="E33" s="17"/>
    </row>
    <row r="34" spans="1:26" ht="15" customHeight="1" x14ac:dyDescent="0.3">
      <c r="A34" s="21"/>
      <c r="B34" s="21"/>
      <c r="C34" s="21"/>
      <c r="D34" s="21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3">
      <c r="A35" s="21"/>
      <c r="B35" s="21"/>
      <c r="C35" s="21"/>
      <c r="D35" s="21"/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3">
      <c r="B36" s="17"/>
      <c r="C36" s="17"/>
      <c r="D36" s="17"/>
      <c r="E36" s="17"/>
    </row>
    <row r="37" spans="1:26" x14ac:dyDescent="0.3">
      <c r="B37" s="17"/>
      <c r="C37" s="17"/>
      <c r="D37" s="17"/>
      <c r="E37" s="17"/>
    </row>
    <row r="38" spans="1:26" x14ac:dyDescent="0.3">
      <c r="B38" s="17"/>
      <c r="C38" s="17"/>
      <c r="D38" s="17"/>
      <c r="E38" s="17"/>
    </row>
    <row r="39" spans="1:26" x14ac:dyDescent="0.3">
      <c r="B39" s="17"/>
      <c r="C39" s="17"/>
      <c r="D39" s="17"/>
      <c r="E39" s="17"/>
    </row>
    <row r="40" spans="1:26" x14ac:dyDescent="0.3">
      <c r="B40" s="17"/>
      <c r="C40" s="17"/>
      <c r="D40" s="17"/>
      <c r="E40" s="17"/>
    </row>
    <row r="41" spans="1:26" x14ac:dyDescent="0.3">
      <c r="B41" s="18"/>
      <c r="C41" s="18"/>
      <c r="D41" s="18"/>
      <c r="E41" s="18"/>
    </row>
    <row r="42" spans="1:26" x14ac:dyDescent="0.3">
      <c r="A42" s="19"/>
      <c r="B42" s="19"/>
      <c r="C42" s="19"/>
      <c r="D42" s="19"/>
      <c r="E42" s="19"/>
    </row>
  </sheetData>
  <mergeCells count="10">
    <mergeCell ref="A1:E1"/>
    <mergeCell ref="A34:E35"/>
    <mergeCell ref="A3:E3"/>
    <mergeCell ref="A4:E4"/>
    <mergeCell ref="A5:E5"/>
    <mergeCell ref="A6:E6"/>
    <mergeCell ref="A7:A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92" orientation="portrait" r:id="rId1"/>
  <headerFooter>
    <oddFooter>&amp;RPag.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</vt:lpstr>
      <vt:lpstr>'7b'!Área_de_impresión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2020-05-18T18:36:56Z</cp:lastPrinted>
  <dcterms:created xsi:type="dcterms:W3CDTF">2020-05-18T15:48:55Z</dcterms:created>
  <dcterms:modified xsi:type="dcterms:W3CDTF">2020-05-18T18:37:03Z</dcterms:modified>
</cp:coreProperties>
</file>