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hor\Dropbox\ADMON ANGEL TORRES 2024-2027\C) INFORMACION FINANCIERA GUBERNAMENTAL (LGCG-LDF)\2026 1°TRIM ENE-MAR\VII. Ley de Ingresos y Ppto de Egresos\"/>
    </mc:Choice>
  </mc:AlternateContent>
  <xr:revisionPtr revIDLastSave="0" documentId="13_ncr:1_{311E51F0-E67D-4BA1-B1E4-25ECBEA5711E}" xr6:coauthVersionLast="47" xr6:coauthVersionMax="47" xr10:uidLastSave="{00000000-0000-0000-0000-000000000000}"/>
  <bookViews>
    <workbookView xWindow="-108" yWindow="-108" windowWidth="23256" windowHeight="12456" xr2:uid="{BDF38898-0821-4126-8E6D-B7E9C7FCD8ED}"/>
  </bookViews>
  <sheets>
    <sheet name="Estimado 2026" sheetId="1" r:id="rId1"/>
  </sheets>
  <externalReferences>
    <externalReference r:id="rId2"/>
  </externalReferences>
  <definedNames>
    <definedName name="_xlnm.Print_Titles" localSheetId="0">'Estimado 2026'!$1:$8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8" i="1" l="1"/>
  <c r="M128" i="1"/>
  <c r="L128" i="1"/>
  <c r="K128" i="1"/>
  <c r="J128" i="1"/>
  <c r="I128" i="1"/>
  <c r="H128" i="1"/>
  <c r="G128" i="1"/>
  <c r="F128" i="1"/>
  <c r="E128" i="1"/>
  <c r="D128" i="1"/>
  <c r="C128" i="1"/>
  <c r="C127" i="1" s="1"/>
  <c r="C124" i="1" s="1"/>
  <c r="B128" i="1"/>
  <c r="B127" i="1" s="1"/>
  <c r="B124" i="1" s="1"/>
  <c r="Z127" i="1"/>
  <c r="Z124" i="1" s="1"/>
  <c r="Y127" i="1"/>
  <c r="Y124" i="1" s="1"/>
  <c r="X127" i="1"/>
  <c r="X124" i="1" s="1"/>
  <c r="W127" i="1"/>
  <c r="W124" i="1" s="1"/>
  <c r="V127" i="1"/>
  <c r="V124" i="1" s="1"/>
  <c r="U127" i="1"/>
  <c r="U124" i="1" s="1"/>
  <c r="T127" i="1"/>
  <c r="T124" i="1" s="1"/>
  <c r="S127" i="1"/>
  <c r="R127" i="1"/>
  <c r="Q127" i="1"/>
  <c r="P127" i="1"/>
  <c r="P124" i="1" s="1"/>
  <c r="O127" i="1"/>
  <c r="O124" i="1" s="1"/>
  <c r="N127" i="1"/>
  <c r="N124" i="1" s="1"/>
  <c r="M127" i="1"/>
  <c r="M124" i="1" s="1"/>
  <c r="L127" i="1"/>
  <c r="L124" i="1" s="1"/>
  <c r="K127" i="1"/>
  <c r="K124" i="1" s="1"/>
  <c r="J127" i="1"/>
  <c r="J124" i="1" s="1"/>
  <c r="I127" i="1"/>
  <c r="I124" i="1" s="1"/>
  <c r="H127" i="1"/>
  <c r="H124" i="1" s="1"/>
  <c r="G127" i="1"/>
  <c r="G124" i="1" s="1"/>
  <c r="F127" i="1"/>
  <c r="F124" i="1" s="1"/>
  <c r="E127" i="1"/>
  <c r="E124" i="1" s="1"/>
  <c r="D127" i="1"/>
  <c r="D124" i="1" s="1"/>
  <c r="S124" i="1"/>
  <c r="R124" i="1"/>
  <c r="Q124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B121" i="1"/>
  <c r="N120" i="1"/>
  <c r="M120" i="1"/>
  <c r="M119" i="1" s="1"/>
  <c r="L120" i="1"/>
  <c r="L119" i="1" s="1"/>
  <c r="K120" i="1"/>
  <c r="K119" i="1" s="1"/>
  <c r="J120" i="1"/>
  <c r="I120" i="1"/>
  <c r="H120" i="1"/>
  <c r="G120" i="1"/>
  <c r="F120" i="1"/>
  <c r="E120" i="1"/>
  <c r="D120" i="1"/>
  <c r="C120" i="1"/>
  <c r="B120" i="1"/>
  <c r="Z119" i="1"/>
  <c r="Y119" i="1"/>
  <c r="X119" i="1"/>
  <c r="W119" i="1"/>
  <c r="V119" i="1"/>
  <c r="U119" i="1"/>
  <c r="T119" i="1"/>
  <c r="S119" i="1"/>
  <c r="R119" i="1"/>
  <c r="Q119" i="1"/>
  <c r="P119" i="1"/>
  <c r="O119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B118" i="1"/>
  <c r="N117" i="1"/>
  <c r="N116" i="1" s="1"/>
  <c r="M117" i="1"/>
  <c r="L117" i="1"/>
  <c r="L116" i="1" s="1"/>
  <c r="K117" i="1"/>
  <c r="K116" i="1" s="1"/>
  <c r="J117" i="1"/>
  <c r="J116" i="1" s="1"/>
  <c r="I117" i="1"/>
  <c r="I116" i="1" s="1"/>
  <c r="H117" i="1"/>
  <c r="G117" i="1"/>
  <c r="F117" i="1"/>
  <c r="F116" i="1" s="1"/>
  <c r="E117" i="1"/>
  <c r="E116" i="1" s="1"/>
  <c r="D117" i="1"/>
  <c r="C117" i="1"/>
  <c r="C116" i="1" s="1"/>
  <c r="B117" i="1"/>
  <c r="Z116" i="1"/>
  <c r="Z115" i="1" s="1"/>
  <c r="Y116" i="1"/>
  <c r="Y115" i="1" s="1"/>
  <c r="X116" i="1"/>
  <c r="W116" i="1"/>
  <c r="V116" i="1"/>
  <c r="U116" i="1"/>
  <c r="T116" i="1"/>
  <c r="S116" i="1"/>
  <c r="R116" i="1"/>
  <c r="R115" i="1" s="1"/>
  <c r="Q116" i="1"/>
  <c r="Q115" i="1" s="1"/>
  <c r="P116" i="1"/>
  <c r="P115" i="1" s="1"/>
  <c r="O116" i="1"/>
  <c r="O115" i="1" s="1"/>
  <c r="B113" i="1"/>
  <c r="B112" i="1"/>
  <c r="B109" i="1"/>
  <c r="B108" i="1" s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C108" i="1"/>
  <c r="B106" i="1"/>
  <c r="B105" i="1" s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C102" i="1"/>
  <c r="B102" i="1"/>
  <c r="B101" i="1"/>
  <c r="B93" i="1" s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/>
  <c r="C93" i="1"/>
  <c r="Z82" i="1"/>
  <c r="Y82" i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/>
  <c r="C82" i="1"/>
  <c r="B82" i="1"/>
  <c r="AA81" i="1"/>
  <c r="AA80" i="1"/>
  <c r="AA79" i="1"/>
  <c r="AA78" i="1"/>
  <c r="AA77" i="1"/>
  <c r="AA76" i="1"/>
  <c r="Z75" i="1"/>
  <c r="Y75" i="1"/>
  <c r="X75" i="1"/>
  <c r="W75" i="1"/>
  <c r="V75" i="1"/>
  <c r="V70" i="1" s="1"/>
  <c r="U75" i="1"/>
  <c r="U70" i="1" s="1"/>
  <c r="T75" i="1"/>
  <c r="T70" i="1" s="1"/>
  <c r="S75" i="1"/>
  <c r="S70" i="1" s="1"/>
  <c r="R75" i="1"/>
  <c r="R70" i="1" s="1"/>
  <c r="Q75" i="1"/>
  <c r="P75" i="1"/>
  <c r="O75" i="1"/>
  <c r="N75" i="1"/>
  <c r="M75" i="1"/>
  <c r="M70" i="1" s="1"/>
  <c r="L75" i="1"/>
  <c r="L70" i="1" s="1"/>
  <c r="K75" i="1"/>
  <c r="K70" i="1" s="1"/>
  <c r="J75" i="1"/>
  <c r="I75" i="1"/>
  <c r="H75" i="1"/>
  <c r="G75" i="1"/>
  <c r="F75" i="1"/>
  <c r="E75" i="1"/>
  <c r="D75" i="1"/>
  <c r="C75" i="1"/>
  <c r="C70" i="1" s="1"/>
  <c r="B75" i="1"/>
  <c r="AA74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/>
  <c r="C73" i="1"/>
  <c r="B73" i="1"/>
  <c r="Z72" i="1"/>
  <c r="Y72" i="1"/>
  <c r="X72" i="1"/>
  <c r="W72" i="1"/>
  <c r="V72" i="1"/>
  <c r="U72" i="1"/>
  <c r="T72" i="1"/>
  <c r="S72" i="1"/>
  <c r="R72" i="1"/>
  <c r="Q72" i="1"/>
  <c r="P72" i="1"/>
  <c r="O72" i="1"/>
  <c r="AA71" i="1"/>
  <c r="B71" i="1"/>
  <c r="AA69" i="1"/>
  <c r="AA68" i="1"/>
  <c r="Z67" i="1"/>
  <c r="Z66" i="1" s="1"/>
  <c r="Y67" i="1"/>
  <c r="Y66" i="1" s="1"/>
  <c r="X67" i="1"/>
  <c r="W67" i="1"/>
  <c r="V67" i="1"/>
  <c r="U67" i="1"/>
  <c r="T67" i="1"/>
  <c r="S67" i="1"/>
  <c r="S66" i="1" s="1"/>
  <c r="R67" i="1"/>
  <c r="R66" i="1" s="1"/>
  <c r="Q67" i="1"/>
  <c r="P67" i="1"/>
  <c r="P66" i="1" s="1"/>
  <c r="O67" i="1"/>
  <c r="N67" i="1"/>
  <c r="M67" i="1"/>
  <c r="L67" i="1"/>
  <c r="K67" i="1"/>
  <c r="J67" i="1"/>
  <c r="I67" i="1"/>
  <c r="I66" i="1" s="1"/>
  <c r="H67" i="1"/>
  <c r="H66" i="1" s="1"/>
  <c r="G67" i="1"/>
  <c r="G66" i="1" s="1"/>
  <c r="F67" i="1"/>
  <c r="F66" i="1" s="1"/>
  <c r="E67" i="1"/>
  <c r="E66" i="1" s="1"/>
  <c r="D67" i="1"/>
  <c r="C67" i="1"/>
  <c r="B67" i="1"/>
  <c r="X66" i="1"/>
  <c r="W66" i="1"/>
  <c r="V66" i="1"/>
  <c r="U66" i="1"/>
  <c r="T66" i="1"/>
  <c r="Q66" i="1"/>
  <c r="O66" i="1"/>
  <c r="N66" i="1"/>
  <c r="M66" i="1"/>
  <c r="L66" i="1"/>
  <c r="K66" i="1"/>
  <c r="J66" i="1"/>
  <c r="D66" i="1"/>
  <c r="C66" i="1"/>
  <c r="B66" i="1"/>
  <c r="AA65" i="1"/>
  <c r="AA64" i="1"/>
  <c r="B64" i="1"/>
  <c r="AA63" i="1"/>
  <c r="B63" i="1"/>
  <c r="AA62" i="1"/>
  <c r="B62" i="1"/>
  <c r="B60" i="1" s="1"/>
  <c r="AA61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AA59" i="1"/>
  <c r="AA58" i="1"/>
  <c r="AA57" i="1"/>
  <c r="AA56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AA54" i="1"/>
  <c r="AA53" i="1"/>
  <c r="AA52" i="1"/>
  <c r="AA51" i="1"/>
  <c r="AA50" i="1"/>
  <c r="AA49" i="1"/>
  <c r="AA48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B47" i="1"/>
  <c r="AA46" i="1"/>
  <c r="AA45" i="1"/>
  <c r="AA44" i="1"/>
  <c r="AA43" i="1"/>
  <c r="AA42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Z39" i="1"/>
  <c r="Y39" i="1"/>
  <c r="X39" i="1"/>
  <c r="W39" i="1"/>
  <c r="V39" i="1"/>
  <c r="U39" i="1"/>
  <c r="T39" i="1"/>
  <c r="S39" i="1"/>
  <c r="R39" i="1"/>
  <c r="Q39" i="1"/>
  <c r="P39" i="1"/>
  <c r="O39" i="1"/>
  <c r="AA39" i="1" s="1"/>
  <c r="Z38" i="1"/>
  <c r="Y38" i="1"/>
  <c r="X38" i="1"/>
  <c r="W38" i="1"/>
  <c r="V38" i="1"/>
  <c r="U38" i="1"/>
  <c r="T38" i="1"/>
  <c r="S38" i="1"/>
  <c r="R38" i="1"/>
  <c r="Q38" i="1"/>
  <c r="P38" i="1"/>
  <c r="O38" i="1"/>
  <c r="B37" i="1"/>
  <c r="Z36" i="1"/>
  <c r="Y36" i="1"/>
  <c r="X36" i="1"/>
  <c r="W36" i="1"/>
  <c r="V36" i="1"/>
  <c r="U36" i="1"/>
  <c r="T36" i="1"/>
  <c r="S36" i="1"/>
  <c r="R36" i="1"/>
  <c r="Q36" i="1"/>
  <c r="P36" i="1"/>
  <c r="O36" i="1"/>
  <c r="Z35" i="1"/>
  <c r="Y35" i="1"/>
  <c r="X35" i="1"/>
  <c r="W35" i="1"/>
  <c r="V35" i="1"/>
  <c r="U35" i="1"/>
  <c r="T35" i="1"/>
  <c r="S35" i="1"/>
  <c r="R35" i="1"/>
  <c r="Q35" i="1"/>
  <c r="P35" i="1"/>
  <c r="O35" i="1"/>
  <c r="Z34" i="1"/>
  <c r="Y34" i="1"/>
  <c r="X34" i="1"/>
  <c r="W34" i="1"/>
  <c r="V34" i="1"/>
  <c r="U34" i="1"/>
  <c r="T34" i="1"/>
  <c r="S34" i="1"/>
  <c r="R34" i="1"/>
  <c r="Q34" i="1"/>
  <c r="P34" i="1"/>
  <c r="O34" i="1"/>
  <c r="Z33" i="1"/>
  <c r="Y33" i="1"/>
  <c r="X33" i="1"/>
  <c r="W33" i="1"/>
  <c r="V33" i="1"/>
  <c r="U33" i="1"/>
  <c r="T33" i="1"/>
  <c r="S33" i="1"/>
  <c r="R33" i="1"/>
  <c r="Q33" i="1"/>
  <c r="P33" i="1"/>
  <c r="O33" i="1"/>
  <c r="Z32" i="1"/>
  <c r="Y32" i="1"/>
  <c r="X32" i="1"/>
  <c r="W32" i="1"/>
  <c r="V32" i="1"/>
  <c r="U32" i="1"/>
  <c r="T32" i="1"/>
  <c r="S32" i="1"/>
  <c r="R32" i="1"/>
  <c r="Q32" i="1"/>
  <c r="P32" i="1"/>
  <c r="O32" i="1"/>
  <c r="AA32" i="1" s="1"/>
  <c r="B31" i="1"/>
  <c r="Z30" i="1"/>
  <c r="Y30" i="1"/>
  <c r="X30" i="1"/>
  <c r="W30" i="1"/>
  <c r="V30" i="1"/>
  <c r="U30" i="1"/>
  <c r="T30" i="1"/>
  <c r="S30" i="1"/>
  <c r="R30" i="1"/>
  <c r="Q30" i="1"/>
  <c r="P30" i="1"/>
  <c r="AA29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AA27" i="1"/>
  <c r="AA26" i="1"/>
  <c r="AA25" i="1"/>
  <c r="AA24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AA22" i="1"/>
  <c r="AA21" i="1"/>
  <c r="AA20" i="1"/>
  <c r="AA19" i="1"/>
  <c r="Z18" i="1"/>
  <c r="Y18" i="1"/>
  <c r="X18" i="1"/>
  <c r="W18" i="1"/>
  <c r="V18" i="1"/>
  <c r="U18" i="1"/>
  <c r="T18" i="1"/>
  <c r="S18" i="1"/>
  <c r="R18" i="1"/>
  <c r="Q18" i="1"/>
  <c r="Q11" i="1" s="1"/>
  <c r="P18" i="1"/>
  <c r="P11" i="1" s="1"/>
  <c r="O18" i="1"/>
  <c r="O11" i="1" s="1"/>
  <c r="N18" i="1"/>
  <c r="M18" i="1"/>
  <c r="M11" i="1" s="1"/>
  <c r="L18" i="1"/>
  <c r="K18" i="1"/>
  <c r="K11" i="1" s="1"/>
  <c r="J18" i="1"/>
  <c r="I18" i="1"/>
  <c r="H18" i="1"/>
  <c r="G18" i="1"/>
  <c r="F18" i="1"/>
  <c r="E18" i="1"/>
  <c r="D18" i="1"/>
  <c r="C18" i="1"/>
  <c r="B18" i="1"/>
  <c r="AA17" i="1"/>
  <c r="AA16" i="1"/>
  <c r="Z15" i="1"/>
  <c r="Y15" i="1"/>
  <c r="X15" i="1"/>
  <c r="X11" i="1" s="1"/>
  <c r="W15" i="1"/>
  <c r="V15" i="1"/>
  <c r="U15" i="1"/>
  <c r="U11" i="1" s="1"/>
  <c r="T15" i="1"/>
  <c r="T11" i="1" s="1"/>
  <c r="S15" i="1"/>
  <c r="S11" i="1" s="1"/>
  <c r="R15" i="1"/>
  <c r="R11" i="1" s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D11" i="1" s="1"/>
  <c r="C15" i="1"/>
  <c r="B15" i="1"/>
  <c r="AA14" i="1"/>
  <c r="AA13" i="1"/>
  <c r="Z12" i="1"/>
  <c r="Z11" i="1" s="1"/>
  <c r="Y12" i="1"/>
  <c r="Y11" i="1" s="1"/>
  <c r="X12" i="1"/>
  <c r="W12" i="1"/>
  <c r="W11" i="1" s="1"/>
  <c r="V12" i="1"/>
  <c r="V11" i="1" s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I11" i="1" s="1"/>
  <c r="H12" i="1"/>
  <c r="H11" i="1" s="1"/>
  <c r="G12" i="1"/>
  <c r="G11" i="1" s="1"/>
  <c r="F12" i="1"/>
  <c r="F11" i="1" s="1"/>
  <c r="E12" i="1"/>
  <c r="E11" i="1" s="1"/>
  <c r="D12" i="1"/>
  <c r="C12" i="1"/>
  <c r="C11" i="1" s="1"/>
  <c r="B12" i="1"/>
  <c r="B11" i="1" s="1"/>
  <c r="N11" i="1"/>
  <c r="L11" i="1"/>
  <c r="J11" i="1"/>
  <c r="AA11" i="1" l="1"/>
  <c r="P70" i="1"/>
  <c r="AA28" i="1"/>
  <c r="Q70" i="1"/>
  <c r="G116" i="1"/>
  <c r="H116" i="1"/>
  <c r="AA55" i="1"/>
  <c r="AA72" i="1"/>
  <c r="D70" i="1"/>
  <c r="M116" i="1"/>
  <c r="E70" i="1"/>
  <c r="F70" i="1"/>
  <c r="G70" i="1"/>
  <c r="AA67" i="1"/>
  <c r="H70" i="1"/>
  <c r="AA30" i="1"/>
  <c r="AA47" i="1"/>
  <c r="AA73" i="1"/>
  <c r="I70" i="1"/>
  <c r="AA66" i="1"/>
  <c r="AA23" i="1"/>
  <c r="AA60" i="1"/>
  <c r="J70" i="1"/>
  <c r="X115" i="1"/>
  <c r="AA12" i="1"/>
  <c r="B116" i="1"/>
  <c r="N70" i="1"/>
  <c r="O70" i="1"/>
  <c r="D116" i="1"/>
  <c r="AA18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G92" i="1"/>
  <c r="F92" i="1"/>
  <c r="E92" i="1"/>
  <c r="D92" i="1"/>
  <c r="C92" i="1"/>
  <c r="Z92" i="1"/>
  <c r="Y92" i="1"/>
  <c r="AA35" i="1"/>
  <c r="I92" i="1"/>
  <c r="H92" i="1"/>
  <c r="B92" i="1"/>
  <c r="AA36" i="1"/>
  <c r="N119" i="1"/>
  <c r="N115" i="1" s="1"/>
  <c r="AA33" i="1"/>
  <c r="W115" i="1"/>
  <c r="V115" i="1"/>
  <c r="U115" i="1"/>
  <c r="T115" i="1"/>
  <c r="S115" i="1"/>
  <c r="E40" i="1"/>
  <c r="D40" i="1"/>
  <c r="C40" i="1"/>
  <c r="B40" i="1"/>
  <c r="H119" i="1"/>
  <c r="H115" i="1" s="1"/>
  <c r="G119" i="1"/>
  <c r="G115" i="1" s="1"/>
  <c r="F119" i="1"/>
  <c r="F115" i="1" s="1"/>
  <c r="E119" i="1"/>
  <c r="E115" i="1" s="1"/>
  <c r="D119" i="1"/>
  <c r="D115" i="1" s="1"/>
  <c r="C119" i="1"/>
  <c r="C115" i="1" s="1"/>
  <c r="B119" i="1"/>
  <c r="B115" i="1" s="1"/>
  <c r="AA38" i="1"/>
  <c r="AA34" i="1"/>
  <c r="M115" i="1"/>
  <c r="L115" i="1"/>
  <c r="K115" i="1"/>
  <c r="J119" i="1"/>
  <c r="J115" i="1" s="1"/>
  <c r="I119" i="1"/>
  <c r="I115" i="1" s="1"/>
  <c r="Z70" i="1"/>
  <c r="Y70" i="1"/>
  <c r="X70" i="1"/>
  <c r="AA15" i="1"/>
  <c r="Z40" i="1"/>
  <c r="Y40" i="1"/>
  <c r="X40" i="1"/>
  <c r="W40" i="1"/>
  <c r="V40" i="1"/>
  <c r="U40" i="1"/>
  <c r="T40" i="1"/>
  <c r="S40" i="1"/>
  <c r="R40" i="1"/>
  <c r="Q40" i="1"/>
  <c r="P40" i="1"/>
  <c r="N40" i="1"/>
  <c r="M40" i="1"/>
  <c r="L40" i="1"/>
  <c r="K40" i="1"/>
  <c r="J40" i="1"/>
  <c r="I40" i="1"/>
  <c r="H40" i="1"/>
  <c r="G40" i="1"/>
  <c r="F40" i="1"/>
  <c r="AA75" i="1"/>
  <c r="W70" i="1"/>
  <c r="AA41" i="1"/>
  <c r="O40" i="1"/>
  <c r="Z37" i="1"/>
  <c r="Y37" i="1"/>
  <c r="X37" i="1"/>
  <c r="W37" i="1"/>
  <c r="V37" i="1"/>
  <c r="U37" i="1"/>
  <c r="T37" i="1"/>
  <c r="S37" i="1"/>
  <c r="R37" i="1"/>
  <c r="Q37" i="1"/>
  <c r="P37" i="1"/>
  <c r="O37" i="1"/>
  <c r="Z31" i="1"/>
  <c r="Y31" i="1"/>
  <c r="X31" i="1"/>
  <c r="W31" i="1"/>
  <c r="V31" i="1"/>
  <c r="U31" i="1"/>
  <c r="T31" i="1"/>
  <c r="S31" i="1"/>
  <c r="R31" i="1"/>
  <c r="Q31" i="1"/>
  <c r="P31" i="1"/>
  <c r="O31" i="1"/>
  <c r="H10" i="1" l="1"/>
  <c r="G10" i="1"/>
  <c r="F10" i="1"/>
  <c r="E10" i="1"/>
  <c r="D10" i="1"/>
  <c r="C10" i="1"/>
  <c r="N10" i="1"/>
  <c r="M10" i="1"/>
  <c r="L10" i="1"/>
  <c r="K10" i="1"/>
  <c r="J10" i="1"/>
  <c r="I10" i="1"/>
  <c r="AA37" i="1"/>
  <c r="AA40" i="1"/>
  <c r="Z10" i="1"/>
  <c r="Y10" i="1"/>
  <c r="X10" i="1"/>
  <c r="W10" i="1"/>
  <c r="V10" i="1"/>
  <c r="U10" i="1"/>
  <c r="T10" i="1"/>
  <c r="S10" i="1"/>
  <c r="R10" i="1"/>
  <c r="Q10" i="1"/>
  <c r="P10" i="1"/>
  <c r="AA70" i="1"/>
  <c r="B70" i="1"/>
  <c r="B10" i="1" s="1"/>
  <c r="AA31" i="1"/>
  <c r="O10" i="1"/>
  <c r="AA10" i="1" l="1"/>
</calcChain>
</file>

<file path=xl/sharedStrings.xml><?xml version="1.0" encoding="utf-8"?>
<sst xmlns="http://schemas.openxmlformats.org/spreadsheetml/2006/main" count="136" uniqueCount="127">
  <si>
    <t>TESORERÍA MUNICIPAL.</t>
  </si>
  <si>
    <t>COORDINACIÓN GENERAL DE POLÍTICA FISCAL.</t>
  </si>
  <si>
    <t>Registro y Control de Ingresos.</t>
  </si>
  <si>
    <t>INGRESOS ESTIMADOS MENSUAL PARA EL EJERCICIO 2026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</si>
  <si>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</si>
  <si>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</si>
  <si>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</si>
  <si>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</si>
  <si>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</si>
  <si>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</si>
  <si>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</si>
  <si>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</si>
  <si>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</si>
  <si>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</si>
  <si>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</si>
  <si>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</si>
  <si>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</si>
  <si>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IMPUESTOS.</t>
  </si>
  <si>
    <t>Impuestos sobre los Ingresos.</t>
  </si>
  <si>
    <t>Del Impuesto sobre Diversiones y Espectáculos Públicos.</t>
  </si>
  <si>
    <t>Del Impuesto Sobre el Uso de Inmuebles Destinados a la Prestación de Servicios de Hospedaje</t>
  </si>
  <si>
    <t>Impuestos sobre el patrimonio</t>
  </si>
  <si>
    <t>Del Impuesto Predial.</t>
  </si>
  <si>
    <t>Del Impuesto Sobre Fraccionamientos</t>
  </si>
  <si>
    <t>Impuestos sobre la producción, el consumo y las transacciones.</t>
  </si>
  <si>
    <t>Del Impuesto Sobre Traslación de Dominio de Bienes Inmuebles</t>
  </si>
  <si>
    <t>Impuestos al Comercio Exterior.</t>
  </si>
  <si>
    <r>
      <t>Impuestos sobre Nóminas y Asimilables</t>
    </r>
    <r>
      <rPr>
        <sz val="12"/>
        <color rgb="FF000000"/>
        <rFont val="Arial"/>
        <family val="2"/>
      </rPr>
      <t>.</t>
    </r>
  </si>
  <si>
    <t>Impuestos Ecológicos.</t>
  </si>
  <si>
    <t>Accesorios de Impuestos.</t>
  </si>
  <si>
    <t>Recargos.</t>
  </si>
  <si>
    <t>Sanciones.</t>
  </si>
  <si>
    <t>Gastos de Ejecución.</t>
  </si>
  <si>
    <t>Indemnizaciones.</t>
  </si>
  <si>
    <t>Otros Impuestos.</t>
  </si>
  <si>
    <t>Ingresos no comprendidos en los tipos anteriores.</t>
  </si>
  <si>
    <t>Impuestos no Comprendidos en la Ley de Ingresos Vigente, Causados en Ejercicios Fiscales Anteriores Pendientes de Liquidación o Pago.</t>
  </si>
  <si>
    <t>CUOTAS Y APORTACIONES DE SEGURIDAD SOCIAL.</t>
  </si>
  <si>
    <t>Aportaciones para Fondos de Vivienda.</t>
  </si>
  <si>
    <t>Cuotas para la Seguridad Social.</t>
  </si>
  <si>
    <t>Cuotas de Ahorro para el Retiro.</t>
  </si>
  <si>
    <t>Otras Cuotas y Aportaciones para la Seguridad</t>
  </si>
  <si>
    <t>Accesorios de Cuotas y Aportaciones de Seguridad Social.</t>
  </si>
  <si>
    <t>CONTRIBUCIONES DE MEJORAS.</t>
  </si>
  <si>
    <t>Contribución de Mejoras por Obras Públicas.</t>
  </si>
  <si>
    <t>Contribuciones de Mejoras No Comprendidas en la Ley de Ingresos Vigente, Causadas en Ejercicios Fiscales Anteriores Pendientes de Liquidación o Pago.</t>
  </si>
  <si>
    <t>DERECHOS.</t>
  </si>
  <si>
    <t>Derechos por el Uso, Goce, Aprovechamiento o Explotación de Bienes de Dominio Público.</t>
  </si>
  <si>
    <t>De los mercados y otros sitios.</t>
  </si>
  <si>
    <t>De los panteones</t>
  </si>
  <si>
    <t>Comercio y Prestación de Servicios en la Vía Pública</t>
  </si>
  <si>
    <t>Ocupación y Estacionamiento en la Vía Pública</t>
  </si>
  <si>
    <t>Cajones de estacionamiento</t>
  </si>
  <si>
    <t>Derechos por Prestación de Servicios.</t>
  </si>
  <si>
    <t>De los Anuncios</t>
  </si>
  <si>
    <t>De los Servicios de Recolección, Transportación, Tratamiento y Destino Final de Residuos Sólidos.</t>
  </si>
  <si>
    <t>De las Certificaciones y Constancias</t>
  </si>
  <si>
    <t>De las Licencias, Permisos y Otros.</t>
  </si>
  <si>
    <t>De agua potable, drenaje, alcantarillado y saneamiento</t>
  </si>
  <si>
    <t xml:space="preserve">De la limpieza de baldíos </t>
  </si>
  <si>
    <t>Otros Derechos No Especificados</t>
  </si>
  <si>
    <t>Otros Derechos.</t>
  </si>
  <si>
    <t>Del rastro e Inspección Sanitaria</t>
  </si>
  <si>
    <t>Reproducción y envío de información pública</t>
  </si>
  <si>
    <t>De los servicios para estacionamientos</t>
  </si>
  <si>
    <t>Accesorios de Derechos.</t>
  </si>
  <si>
    <t>Derechos no Comprendidos en la Ley de Ingresos Vigente, Causados en Ejercicios Fiscales Anteriores Pendientes de Liquidación o pago.</t>
  </si>
  <si>
    <t>PRODUCTOS.</t>
  </si>
  <si>
    <t>Productos</t>
  </si>
  <si>
    <t>De los productos diversos.</t>
  </si>
  <si>
    <t>Productos no Comprendidos en la Ley de Ingresos Vigente, Causados en Ejercicios Fiscales Anteriores Pendientes de Liquidación o Pago.</t>
  </si>
  <si>
    <t>APROVECHAMIENTOS.</t>
  </si>
  <si>
    <t>Rezagos</t>
  </si>
  <si>
    <t>Aprovechamientos.</t>
  </si>
  <si>
    <t>Aprovechamientos patrimoniales.</t>
  </si>
  <si>
    <t>Venta o explotación de bienes muebles e inmuebles propiedad del Municipio.</t>
  </si>
  <si>
    <t>Accesorios de Aprovechamientos.</t>
  </si>
  <si>
    <t>Recargos</t>
  </si>
  <si>
    <t>Sanciones</t>
  </si>
  <si>
    <t>Otros aprovechamientos.</t>
  </si>
  <si>
    <t>Aprovechamientos no Comprendidos en la Ley de Ingresos Vigente, Causados en Ejercicios Fiscales Anteriores Pendientes de Liquidación o Pago.</t>
  </si>
  <si>
    <t>INGRESOS POR VENTA DE BIENES, PRESTACIÓN DE SERVICIOS Y OTROS INGRESOS.</t>
  </si>
  <si>
    <t>Ingresos por Venta de Bienes y Prestación de Servicios de Instituciones Públicas de Seguridad Social.</t>
  </si>
  <si>
    <t>Ingresos por Venta de Bienes y Prestación de Servicios de Empresas Productivas del Estado.</t>
  </si>
  <si>
    <t>Ingresos por Venta de Bienes y Prestación de Servicios de Entidades Paraestatales y Fideicomisos No Empresariales y No Financieros.</t>
  </si>
  <si>
    <t>Ingresos por Venta de Bienes y Prestación de Servicios de Entidades Paraestatales Empresariales No Financieras con Participación Estatal Mayoritaria.</t>
  </si>
  <si>
    <t>Ingresos por Venta de Bienes y Prestación de Servicios de Entidades Paraestatales Empresariales Financieras Monetarias con Participación Estatal Mayoritaria.</t>
  </si>
  <si>
    <t>Ingresos por Venta de Bienes y Prestación de Servicios de Entidades Paraestatales Empresariales Financieras No Monetarias con Participación Estatal Mayoritaria.</t>
  </si>
  <si>
    <t>Ingresos por Venta de Bienes y Prestación de Servicios de Fideicomisos Financieros Públicos con Participación Estatal Mayoritaria.</t>
  </si>
  <si>
    <t>Ingresos por Venta de Bienes y Prestación de Servicios de los Poderes Legislativo y Judicial, y de los Órganos Autónomos.</t>
  </si>
  <si>
    <t>Otros Ingresos.</t>
  </si>
  <si>
    <t>PARTICIPACIONES, APORTACIONES, CONVENIOS E INCENTVOS DERIVADOS DE LA COLABORACIÓN FISCAL Y FONDOS DISTINTOS DE APORTACIONES</t>
  </si>
  <si>
    <t>Participaciones.</t>
  </si>
  <si>
    <t>Fondo General de Participaciones.</t>
  </si>
  <si>
    <t>Fondo de Fomento Municipal.</t>
  </si>
  <si>
    <t>Fondo de Fiscalización y Recaudación.</t>
  </si>
  <si>
    <t>Fondo de Compensación</t>
  </si>
  <si>
    <t>Fondo de Extracción de Hidrocarburos</t>
  </si>
  <si>
    <t>Impuesto Especial Sobre Producción y Servicios.</t>
  </si>
  <si>
    <t>Gasolinas y Diésel</t>
  </si>
  <si>
    <t>Fondo de Estabilización de los Ingresos de las Entidades Federativas</t>
  </si>
  <si>
    <t>Aportaciones</t>
  </si>
  <si>
    <t>Fondo de Aportaciones para la Infraestructura Social Municipal.</t>
  </si>
  <si>
    <t>Fondo de Aportaciones para el Fortalecimiento de los Municipios y las Demarcaciones Territoriales del D.F.</t>
  </si>
  <si>
    <t>Convenios</t>
  </si>
  <si>
    <t>Bebidas alcohólicas</t>
  </si>
  <si>
    <t>Otros</t>
  </si>
  <si>
    <t>Incentivos Derivados de la Colaboración Fiscal</t>
  </si>
  <si>
    <t>Tenencia o Uso de Vehículos</t>
  </si>
  <si>
    <t>Fondo de Compensación del ISAN</t>
  </si>
  <si>
    <t>Impuesto Sobre Automóviles Nuevos</t>
  </si>
  <si>
    <t>Fondo de Compensación de Repecos-Intermedios</t>
  </si>
  <si>
    <t>Otros Incentivos Económicos</t>
  </si>
  <si>
    <t>Fondos Distintos de Aportaciones.</t>
  </si>
  <si>
    <t>TRANSFERENCIAS, ASIGNACIONES, SUBSIDIOS Y SUBVENCIONES, Y PENSIONES Y JUBILACIONES.</t>
  </si>
  <si>
    <t>Transferencias y Asignaciones.</t>
  </si>
  <si>
    <t>Del Gobierno Federal.</t>
  </si>
  <si>
    <t>Del Gobierno del Estado.</t>
  </si>
  <si>
    <t>Subsidios y Subvenciones.</t>
  </si>
  <si>
    <t>Pensiones y Jubilaciones.</t>
  </si>
  <si>
    <t>Transferencias del Fondo Mexicano del Petróleo para la Estabilización y el Desarrollo.</t>
  </si>
  <si>
    <t>INGRESOS DERIVADOS DE FINANCIAMIENTOS</t>
  </si>
  <si>
    <t>Endeudamiento interno</t>
  </si>
  <si>
    <t>Endeudamiento externo</t>
  </si>
  <si>
    <t>Financiamiento Interno</t>
  </si>
  <si>
    <t>Financiamientos</t>
  </si>
  <si>
    <t>TOTAL DE INGRESOS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</si>
</sst>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Montserrat SemiBold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2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7">
    <xf numFmtId="0" fontId="0" fillId="0" borderId="0" xfId="0"/>
    <xf numFmtId="3" fontId="0" fillId="0" borderId="0" xfId="0" applyNumberFormat="1"/>
    <xf numFmtId="0" fontId="3" fillId="0" borderId="0" xfId="0" applyFont="1" applyAlignment="1">
      <alignment horizontal="left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3" fontId="6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43" fontId="6" fillId="2" borderId="2" xfId="1" applyFont="1" applyFill="1" applyBorder="1" applyAlignment="1">
      <alignment horizontal="center" vertical="center" wrapText="1"/>
    </xf>
    <xf numFmtId="43" fontId="6" fillId="2" borderId="3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6" fillId="0" borderId="5" xfId="0" applyNumberFormat="1" applyFont="1" applyBorder="1" applyAlignment="1">
      <alignment horizontal="right" vertical="center" wrapText="1"/>
    </xf>
    <xf numFmtId="3" fontId="6" fillId="2" borderId="5" xfId="0" applyNumberFormat="1" applyFont="1" applyFill="1" applyBorder="1" applyAlignment="1">
      <alignment horizontal="right" vertical="center" wrapText="1"/>
    </xf>
    <xf numFmtId="43" fontId="7" fillId="0" borderId="5" xfId="1" applyFont="1" applyFill="1" applyBorder="1" applyAlignment="1">
      <alignment horizontal="center" vertical="center" wrapText="1"/>
    </xf>
    <xf numFmtId="43" fontId="7" fillId="0" borderId="5" xfId="1" applyFont="1" applyFill="1" applyBorder="1" applyAlignment="1">
      <alignment horizontal="right" vertical="center" wrapText="1"/>
    </xf>
    <xf numFmtId="43" fontId="7" fillId="0" borderId="6" xfId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9" fillId="0" borderId="8" xfId="2" applyNumberFormat="1" applyFont="1" applyFill="1" applyBorder="1" applyAlignment="1">
      <alignment vertical="center" wrapText="1"/>
    </xf>
    <xf numFmtId="3" fontId="9" fillId="3" borderId="8" xfId="2" applyNumberFormat="1" applyFont="1" applyFill="1" applyBorder="1" applyAlignment="1">
      <alignment vertical="center" wrapText="1"/>
    </xf>
    <xf numFmtId="43" fontId="7" fillId="0" borderId="8" xfId="1" applyFont="1" applyFill="1" applyBorder="1" applyAlignment="1">
      <alignment vertical="center" wrapText="1"/>
    </xf>
    <xf numFmtId="43" fontId="7" fillId="0" borderId="9" xfId="1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3" fontId="9" fillId="4" borderId="8" xfId="2" applyNumberFormat="1" applyFont="1" applyFill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3" fontId="10" fillId="0" borderId="8" xfId="2" applyNumberFormat="1" applyFont="1" applyFill="1" applyBorder="1" applyAlignment="1">
      <alignment vertical="center" wrapText="1"/>
    </xf>
    <xf numFmtId="0" fontId="0" fillId="0" borderId="8" xfId="0" applyBorder="1"/>
    <xf numFmtId="43" fontId="11" fillId="0" borderId="8" xfId="1" applyFont="1" applyFill="1" applyBorder="1" applyAlignment="1">
      <alignment vertical="center" wrapText="1"/>
    </xf>
    <xf numFmtId="43" fontId="11" fillId="0" borderId="9" xfId="1" applyFont="1" applyFill="1" applyBorder="1" applyAlignment="1">
      <alignment vertical="center" wrapText="1"/>
    </xf>
    <xf numFmtId="164" fontId="11" fillId="0" borderId="8" xfId="1" applyNumberFormat="1" applyFont="1" applyFill="1" applyBorder="1" applyAlignment="1">
      <alignment vertical="center" wrapText="1"/>
    </xf>
    <xf numFmtId="164" fontId="11" fillId="0" borderId="9" xfId="1" applyNumberFormat="1" applyFont="1" applyFill="1" applyBorder="1" applyAlignment="1">
      <alignment vertical="center" wrapText="1"/>
    </xf>
    <xf numFmtId="164" fontId="7" fillId="0" borderId="8" xfId="1" applyNumberFormat="1" applyFont="1" applyFill="1" applyBorder="1" applyAlignment="1">
      <alignment vertical="center" wrapText="1"/>
    </xf>
    <xf numFmtId="3" fontId="6" fillId="4" borderId="8" xfId="2" applyNumberFormat="1" applyFont="1" applyFill="1" applyBorder="1" applyAlignment="1">
      <alignment vertical="center" wrapText="1"/>
    </xf>
    <xf numFmtId="164" fontId="7" fillId="0" borderId="9" xfId="1" applyNumberFormat="1" applyFont="1" applyFill="1" applyBorder="1" applyAlignment="1">
      <alignment vertical="center" wrapText="1"/>
    </xf>
    <xf numFmtId="3" fontId="6" fillId="0" borderId="8" xfId="2" applyNumberFormat="1" applyFont="1" applyFill="1" applyBorder="1" applyAlignment="1">
      <alignment vertical="center" wrapText="1"/>
    </xf>
    <xf numFmtId="3" fontId="10" fillId="4" borderId="8" xfId="2" applyNumberFormat="1" applyFont="1" applyFill="1" applyBorder="1" applyAlignment="1">
      <alignment vertical="center" wrapText="1"/>
    </xf>
    <xf numFmtId="0" fontId="10" fillId="0" borderId="7" xfId="0" applyFont="1" applyBorder="1" applyAlignment="1">
      <alignment horizontal="justify" vertical="center" wrapText="1"/>
    </xf>
    <xf numFmtId="43" fontId="11" fillId="0" borderId="8" xfId="1" applyFont="1" applyFill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2" fillId="0" borderId="8" xfId="0" applyFont="1" applyBorder="1"/>
    <xf numFmtId="164" fontId="7" fillId="0" borderId="8" xfId="1" applyNumberFormat="1" applyFont="1" applyFill="1" applyBorder="1" applyAlignment="1">
      <alignment horizontal="right" vertical="center" wrapText="1"/>
    </xf>
    <xf numFmtId="164" fontId="7" fillId="0" borderId="9" xfId="1" applyNumberFormat="1" applyFont="1" applyFill="1" applyBorder="1" applyAlignment="1">
      <alignment horizontal="right" vertical="center" wrapText="1"/>
    </xf>
    <xf numFmtId="3" fontId="8" fillId="0" borderId="8" xfId="2" applyNumberFormat="1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3" fontId="12" fillId="0" borderId="8" xfId="2" applyNumberFormat="1" applyFont="1" applyFill="1" applyBorder="1" applyAlignment="1">
      <alignment vertical="center" wrapText="1"/>
    </xf>
    <xf numFmtId="0" fontId="12" fillId="0" borderId="7" xfId="0" applyFont="1" applyBorder="1" applyAlignment="1">
      <alignment horizontal="justify" vertical="center" wrapText="1"/>
    </xf>
    <xf numFmtId="3" fontId="12" fillId="4" borderId="8" xfId="2" applyNumberFormat="1" applyFont="1" applyFill="1" applyBorder="1" applyAlignment="1">
      <alignment vertical="center" wrapText="1"/>
    </xf>
    <xf numFmtId="4" fontId="10" fillId="0" borderId="8" xfId="2" applyNumberFormat="1" applyFont="1" applyFill="1" applyBorder="1" applyAlignment="1">
      <alignment vertical="center" wrapText="1"/>
    </xf>
    <xf numFmtId="4" fontId="0" fillId="0" borderId="8" xfId="0" applyNumberFormat="1" applyBorder="1"/>
    <xf numFmtId="4" fontId="11" fillId="0" borderId="8" xfId="1" applyNumberFormat="1" applyFont="1" applyFill="1" applyBorder="1" applyAlignment="1">
      <alignment vertical="center" wrapText="1"/>
    </xf>
    <xf numFmtId="4" fontId="11" fillId="0" borderId="9" xfId="1" applyNumberFormat="1" applyFont="1" applyFill="1" applyBorder="1" applyAlignment="1">
      <alignment vertical="center" wrapText="1"/>
    </xf>
    <xf numFmtId="4" fontId="10" fillId="0" borderId="8" xfId="2" applyNumberFormat="1" applyFont="1" applyFill="1" applyBorder="1" applyAlignment="1">
      <alignment horizontal="right" vertical="center" wrapText="1"/>
    </xf>
    <xf numFmtId="4" fontId="0" fillId="0" borderId="8" xfId="0" applyNumberFormat="1" applyBorder="1" applyAlignment="1">
      <alignment horizontal="right"/>
    </xf>
    <xf numFmtId="4" fontId="11" fillId="0" borderId="8" xfId="1" applyNumberFormat="1" applyFont="1" applyFill="1" applyBorder="1" applyAlignment="1">
      <alignment horizontal="right" vertical="center" wrapText="1"/>
    </xf>
    <xf numFmtId="4" fontId="11" fillId="0" borderId="9" xfId="1" applyNumberFormat="1" applyFont="1" applyFill="1" applyBorder="1" applyAlignment="1">
      <alignment horizontal="right" vertical="center" wrapText="1"/>
    </xf>
    <xf numFmtId="4" fontId="6" fillId="0" borderId="8" xfId="2" applyNumberFormat="1" applyFont="1" applyFill="1" applyBorder="1" applyAlignment="1">
      <alignment horizontal="right" vertical="center" wrapText="1"/>
    </xf>
    <xf numFmtId="4" fontId="6" fillId="4" borderId="8" xfId="2" applyNumberFormat="1" applyFont="1" applyFill="1" applyBorder="1" applyAlignment="1">
      <alignment horizontal="right" vertical="center" wrapText="1"/>
    </xf>
    <xf numFmtId="4" fontId="7" fillId="0" borderId="8" xfId="1" applyNumberFormat="1" applyFont="1" applyFill="1" applyBorder="1" applyAlignment="1">
      <alignment horizontal="right" vertical="center" wrapText="1"/>
    </xf>
    <xf numFmtId="4" fontId="7" fillId="0" borderId="9" xfId="1" applyNumberFormat="1" applyFont="1" applyFill="1" applyBorder="1" applyAlignment="1">
      <alignment horizontal="right" vertical="center" wrapText="1"/>
    </xf>
    <xf numFmtId="3" fontId="8" fillId="3" borderId="8" xfId="2" applyNumberFormat="1" applyFont="1" applyFill="1" applyBorder="1" applyAlignment="1">
      <alignment vertical="center" wrapText="1"/>
    </xf>
    <xf numFmtId="3" fontId="7" fillId="0" borderId="8" xfId="2" applyNumberFormat="1" applyFont="1" applyFill="1" applyBorder="1" applyAlignment="1">
      <alignment vertical="center" wrapText="1"/>
    </xf>
    <xf numFmtId="43" fontId="13" fillId="0" borderId="8" xfId="1" applyFont="1" applyBorder="1" applyAlignment="1">
      <alignment vertical="top"/>
    </xf>
    <xf numFmtId="4" fontId="6" fillId="3" borderId="8" xfId="2" applyNumberFormat="1" applyFont="1" applyFill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10" fillId="5" borderId="8" xfId="2" applyNumberFormat="1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 wrapText="1"/>
    </xf>
    <xf numFmtId="3" fontId="6" fillId="6" borderId="8" xfId="2" applyNumberFormat="1" applyFont="1" applyFill="1" applyBorder="1" applyAlignment="1">
      <alignment vertical="center" wrapText="1"/>
    </xf>
    <xf numFmtId="4" fontId="6" fillId="6" borderId="8" xfId="2" applyNumberFormat="1" applyFont="1" applyFill="1" applyBorder="1" applyAlignment="1">
      <alignment horizontal="right" vertical="center" wrapText="1"/>
    </xf>
    <xf numFmtId="0" fontId="8" fillId="0" borderId="7" xfId="0" applyFont="1" applyBorder="1" applyAlignment="1">
      <alignment horizontal="justify" vertical="center" wrapText="1"/>
    </xf>
    <xf numFmtId="4" fontId="7" fillId="0" borderId="8" xfId="2" applyNumberFormat="1" applyFont="1" applyFill="1" applyBorder="1" applyAlignment="1">
      <alignment horizontal="right" vertical="center" wrapText="1"/>
    </xf>
    <xf numFmtId="4" fontId="8" fillId="3" borderId="8" xfId="2" applyNumberFormat="1" applyFont="1" applyFill="1" applyBorder="1" applyAlignment="1">
      <alignment horizontal="right" vertical="center" wrapText="1"/>
    </xf>
    <xf numFmtId="4" fontId="10" fillId="0" borderId="8" xfId="2" applyNumberFormat="1" applyFont="1" applyBorder="1" applyAlignment="1">
      <alignment horizontal="right" vertical="center" wrapText="1"/>
    </xf>
    <xf numFmtId="0" fontId="10" fillId="0" borderId="10" xfId="0" applyFont="1" applyBorder="1" applyAlignment="1">
      <alignment vertical="center" wrapText="1"/>
    </xf>
    <xf numFmtId="4" fontId="10" fillId="0" borderId="11" xfId="2" applyNumberFormat="1" applyFont="1" applyFill="1" applyBorder="1" applyAlignment="1">
      <alignment horizontal="right" vertical="center" wrapText="1"/>
    </xf>
    <xf numFmtId="4" fontId="10" fillId="0" borderId="11" xfId="2" applyNumberFormat="1" applyFont="1" applyBorder="1" applyAlignment="1">
      <alignment horizontal="right" vertical="center" wrapText="1"/>
    </xf>
    <xf numFmtId="4" fontId="11" fillId="0" borderId="11" xfId="1" applyNumberFormat="1" applyFont="1" applyFill="1" applyBorder="1" applyAlignment="1">
      <alignment horizontal="right" vertical="center" wrapText="1"/>
    </xf>
    <xf numFmtId="4" fontId="11" fillId="0" borderId="12" xfId="1" applyNumberFormat="1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122468</xdr:rowOff>
    </xdr:from>
    <xdr:to>
      <xdr:col>0</xdr:col>
      <xdr:colOff>3184071</xdr:colOff>
      <xdr:row>6</xdr:row>
      <xdr:rowOff>27044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8AE4AA-3A54-4B45-B67E-1151DF627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468"/>
          <a:ext cx="3184071" cy="11904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ocruz/Dropbox/05%20Ingresos/M%20TGz_Ley%20de%20Ingresos/M%20TGz_Ley%20de%20Ingresos%202025/M%20TGz_Ley%20Ingresos%202025_Presupuesto%20Ingresos_Final.xlsx" TargetMode="External"/><Relationship Id="rId2" Type="http://schemas.openxmlformats.org/officeDocument/2006/relationships/externalLinkPath" Target="file:///C:\Users\ocruz\Dropbox\05%20Ingresos\M%20TGz_Ley%20de%20Ingresos\M%20TGz_Ley%20de%20Ingresos%202025\M%20TGz_Ley%20Ingresos%202025_Presupuesto%20Ingresos_Final.xlsx" TargetMode="External"/><Relationship Id="rId1" Type="http://schemas.openxmlformats.org/officeDocument/2006/relationships/externalLinkPath" Target="/Users/ocruz/Dropbox/05%20Ingresos/M%20TGz_Ley%20de%20Ingresos/M%20TGz_Ley%20de%20Ingresos%202025/M%20TGz_Ley%20Ingresos%202025_Presupuesto%20Ingresos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pto_LI2025 "/>
      <sheetName val="Ppto_LI2025  Calendarizado"/>
      <sheetName val="Hoja1"/>
      <sheetName val="2024A-2025E"/>
      <sheetName val="Ago 2023-jul 2024"/>
    </sheetNames>
    <sheetDataSet>
      <sheetData sheetId="0"/>
      <sheetData sheetId="1"/>
      <sheetData sheetId="2"/>
      <sheetData sheetId="3">
        <row r="23">
          <cell r="I23">
            <v>0</v>
          </cell>
        </row>
        <row r="62">
          <cell r="I62">
            <v>0</v>
          </cell>
        </row>
        <row r="63">
          <cell r="I63">
            <v>0</v>
          </cell>
        </row>
        <row r="64">
          <cell r="I64">
            <v>0</v>
          </cell>
        </row>
        <row r="71">
          <cell r="I71">
            <v>0</v>
          </cell>
        </row>
        <row r="101">
          <cell r="I101">
            <v>0</v>
          </cell>
        </row>
        <row r="106">
          <cell r="I106">
            <v>0</v>
          </cell>
        </row>
        <row r="109">
          <cell r="I109">
            <v>0</v>
          </cell>
        </row>
        <row r="112">
          <cell r="I112">
            <v>0</v>
          </cell>
        </row>
        <row r="113">
          <cell r="I113">
            <v>0</v>
          </cell>
        </row>
        <row r="117">
          <cell r="I117">
            <v>0</v>
          </cell>
        </row>
        <row r="118">
          <cell r="I118">
            <v>0</v>
          </cell>
        </row>
        <row r="120">
          <cell r="I120">
            <v>0</v>
          </cell>
        </row>
        <row r="121">
          <cell r="I121">
            <v>0</v>
          </cell>
        </row>
        <row r="128">
          <cell r="J128"/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8D89C-EFD4-4875-A7B1-C046722DF505}">
  <dimension ref="A2:AA128"/>
  <sheetViews>
    <sheetView showGridLines="0" tabSelected="1" zoomScale="70" zoomScaleNormal="70" workbookViewId="0">
      <selection activeCell="A7" sqref="A7:Z7"/>
    </sheetView>
  </sheetViews>
  <sheetFormatPr baseColWidth="10" defaultColWidth="10.6640625" defaultRowHeight="14.4" x14ac:dyDescent="0.3"/>
  <cols>
    <col min="1" max="1" width="61.33203125" customWidth="1"/>
    <col min="2" max="2" width="20" style="1" customWidth="1"/>
    <col min="3" max="4" width="10.6640625" hidden="1" customWidth="1"/>
    <col min="5" max="5" width="16.109375" hidden="1" customWidth="1"/>
    <col min="6" max="6" width="14.5546875" hidden="1" customWidth="1"/>
    <col min="7" max="14" width="10.6640625" hidden="1" customWidth="1"/>
    <col min="15" max="15" width="18.88671875" bestFit="1" customWidth="1"/>
    <col min="16" max="26" width="18.44140625" bestFit="1" customWidth="1"/>
    <col min="27" max="27" width="26" hidden="1" customWidth="1"/>
  </cols>
  <sheetData>
    <row r="2" spans="1:27" ht="18" x14ac:dyDescent="0.4">
      <c r="W2" s="2" t="s">
        <v>0</v>
      </c>
    </row>
    <row r="3" spans="1:27" ht="18" x14ac:dyDescent="0.4">
      <c r="W3" s="2" t="s">
        <v>1</v>
      </c>
    </row>
    <row r="4" spans="1:27" ht="18" x14ac:dyDescent="0.4">
      <c r="W4" s="2" t="s">
        <v>2</v>
      </c>
    </row>
    <row r="7" spans="1:27" s="3" customFormat="1" ht="23.4" x14ac:dyDescent="0.45">
      <c r="A7" s="76" t="s">
        <v>3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</row>
    <row r="8" spans="1:27" ht="15" thickBot="1" x14ac:dyDescent="0.35"/>
    <row r="9" spans="1:27" ht="40.5" customHeight="1" thickBot="1" x14ac:dyDescent="0.35">
      <c r="A9" s="4"/>
      <c r="B9" s="5" t="s">
        <v>4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7" t="s">
        <v>5</v>
      </c>
      <c r="P9" s="7" t="s">
        <v>6</v>
      </c>
      <c r="Q9" s="7" t="s">
        <v>7</v>
      </c>
      <c r="R9" s="7" t="s">
        <v>8</v>
      </c>
      <c r="S9" s="7" t="s">
        <v>9</v>
      </c>
      <c r="T9" s="7" t="s">
        <v>10</v>
      </c>
      <c r="U9" s="7" t="s">
        <v>11</v>
      </c>
      <c r="V9" s="7" t="s">
        <v>12</v>
      </c>
      <c r="W9" s="7" t="s">
        <v>13</v>
      </c>
      <c r="X9" s="7" t="s">
        <v>14</v>
      </c>
      <c r="Y9" s="7" t="s">
        <v>15</v>
      </c>
      <c r="Z9" s="8" t="s">
        <v>16</v>
      </c>
    </row>
    <row r="10" spans="1:27" ht="15.6" x14ac:dyDescent="0.3">
      <c r="A10" s="9" t="s">
        <v>126</v>
      </c>
      <c r="B10" s="10">
        <f>B11+B31+B37+B40+B66+B70+B82+B92+B115</f>
        <v>3693616360</v>
      </c>
      <c r="C10" s="11">
        <f t="shared" ref="C10:Z10" si="0">C11+C31+C37+C40+C66+C70+C82+C92+C115</f>
        <v>7.7479328503548519</v>
      </c>
      <c r="D10" s="11">
        <f t="shared" si="0"/>
        <v>9.1997672010508893</v>
      </c>
      <c r="E10" s="11">
        <f t="shared" si="0"/>
        <v>11.040745670382856</v>
      </c>
      <c r="F10" s="11">
        <f t="shared" si="0"/>
        <v>12.916240819439262</v>
      </c>
      <c r="G10" s="11">
        <f t="shared" si="0"/>
        <v>14.878005919192502</v>
      </c>
      <c r="H10" s="11">
        <f t="shared" si="0"/>
        <v>16.943277733197988</v>
      </c>
      <c r="I10" s="11">
        <f t="shared" si="0"/>
        <v>18.812623476279011</v>
      </c>
      <c r="J10" s="11">
        <f t="shared" si="0"/>
        <v>20.811548122925423</v>
      </c>
      <c r="K10" s="11">
        <f t="shared" si="0"/>
        <v>22.846220316011024</v>
      </c>
      <c r="L10" s="11">
        <f t="shared" si="0"/>
        <v>24.822517059481903</v>
      </c>
      <c r="M10" s="11">
        <f t="shared" si="0"/>
        <v>26.914777574327644</v>
      </c>
      <c r="N10" s="11">
        <f t="shared" si="0"/>
        <v>29.066343257356642</v>
      </c>
      <c r="O10" s="12">
        <f>O11+O31+O37+O40+O66+O70+O82+O92+O115</f>
        <v>502010250.3435818</v>
      </c>
      <c r="P10" s="13">
        <f t="shared" si="0"/>
        <v>399939339.82046258</v>
      </c>
      <c r="Q10" s="12">
        <f t="shared" si="0"/>
        <v>322542415.19672781</v>
      </c>
      <c r="R10" s="13">
        <f t="shared" si="0"/>
        <v>313565161.48002779</v>
      </c>
      <c r="S10" s="12">
        <f t="shared" si="0"/>
        <v>278632999.27940869</v>
      </c>
      <c r="T10" s="13">
        <f t="shared" si="0"/>
        <v>286246518.42410672</v>
      </c>
      <c r="U10" s="12">
        <f t="shared" si="0"/>
        <v>271805374.35392112</v>
      </c>
      <c r="V10" s="13">
        <f t="shared" si="0"/>
        <v>273593633.71839851</v>
      </c>
      <c r="W10" s="12">
        <f t="shared" si="0"/>
        <v>265297678.19277802</v>
      </c>
      <c r="X10" s="13">
        <f t="shared" si="0"/>
        <v>249712975.39953592</v>
      </c>
      <c r="Y10" s="12">
        <f t="shared" si="0"/>
        <v>262820809.60476944</v>
      </c>
      <c r="Z10" s="14">
        <f t="shared" si="0"/>
        <v>267449204.18628123</v>
      </c>
      <c r="AA10" s="1">
        <f>SUM(O10:Z10)</f>
        <v>3693616359.9999995</v>
      </c>
    </row>
    <row r="11" spans="1:27" ht="15.6" x14ac:dyDescent="0.3">
      <c r="A11" s="15" t="s">
        <v>17</v>
      </c>
      <c r="B11" s="16">
        <f>B12+B15+B18+B20+B21+B22+B23+B28+B30</f>
        <v>395805827</v>
      </c>
      <c r="C11" s="17">
        <f t="shared" ref="C11:Z11" si="1">C12+C15+C18+C20+C21+C22+C23+C28+C30</f>
        <v>1.2991344266042217</v>
      </c>
      <c r="D11" s="17">
        <f t="shared" si="1"/>
        <v>0.81952878634536641</v>
      </c>
      <c r="E11" s="17">
        <f t="shared" si="1"/>
        <v>0.80414795220623092</v>
      </c>
      <c r="F11" s="17">
        <f t="shared" si="1"/>
        <v>0.77231938944178824</v>
      </c>
      <c r="G11" s="17">
        <f t="shared" si="1"/>
        <v>0.7808058027043947</v>
      </c>
      <c r="H11" s="17">
        <f t="shared" si="1"/>
        <v>0.78843193788762123</v>
      </c>
      <c r="I11" s="17">
        <f t="shared" si="1"/>
        <v>0.76902275626309957</v>
      </c>
      <c r="J11" s="17">
        <f t="shared" si="1"/>
        <v>0.75976332870684482</v>
      </c>
      <c r="K11" s="17">
        <f t="shared" si="1"/>
        <v>0.77309218838216054</v>
      </c>
      <c r="L11" s="17">
        <f t="shared" si="1"/>
        <v>0.77969985202548986</v>
      </c>
      <c r="M11" s="17">
        <f t="shared" si="1"/>
        <v>0.81409010465330678</v>
      </c>
      <c r="N11" s="17">
        <f t="shared" si="1"/>
        <v>0.83996347477947542</v>
      </c>
      <c r="O11" s="18">
        <f t="shared" si="1"/>
        <v>142805058.20696029</v>
      </c>
      <c r="P11" s="18">
        <f t="shared" si="1"/>
        <v>32925013.791008212</v>
      </c>
      <c r="Q11" s="18">
        <f t="shared" si="1"/>
        <v>26747888.016416449</v>
      </c>
      <c r="R11" s="18">
        <f t="shared" si="1"/>
        <v>21166318.46002043</v>
      </c>
      <c r="S11" s="18">
        <f t="shared" si="1"/>
        <v>21082853.801062036</v>
      </c>
      <c r="T11" s="18">
        <f t="shared" si="1"/>
        <v>21048462.705582116</v>
      </c>
      <c r="U11" s="18">
        <f t="shared" si="1"/>
        <v>19965227.480481379</v>
      </c>
      <c r="V11" s="18">
        <f t="shared" si="1"/>
        <v>19686961.07314387</v>
      </c>
      <c r="W11" s="18">
        <f t="shared" si="1"/>
        <v>20139548.647670511</v>
      </c>
      <c r="X11" s="18">
        <f t="shared" si="1"/>
        <v>20564013.070542652</v>
      </c>
      <c r="Y11" s="18">
        <f t="shared" si="1"/>
        <v>22664247.071520012</v>
      </c>
      <c r="Z11" s="19">
        <f t="shared" si="1"/>
        <v>27010234.675592031</v>
      </c>
      <c r="AA11" s="1">
        <f t="shared" ref="AA11:AA70" si="2">SUM(O11:Z11)</f>
        <v>395805826.99999994</v>
      </c>
    </row>
    <row r="12" spans="1:27" ht="15.6" x14ac:dyDescent="0.3">
      <c r="A12" s="20" t="s">
        <v>18</v>
      </c>
      <c r="B12" s="16">
        <f>SUM(B13:B14)</f>
        <v>8058200</v>
      </c>
      <c r="C12" s="21">
        <f t="shared" ref="C12:Z12" si="3">SUM(C13:C14)</f>
        <v>0.16666666666666666</v>
      </c>
      <c r="D12" s="21">
        <f t="shared" si="3"/>
        <v>0.16666666666666666</v>
      </c>
      <c r="E12" s="21">
        <f t="shared" si="3"/>
        <v>0.16666666666666666</v>
      </c>
      <c r="F12" s="21">
        <f t="shared" si="3"/>
        <v>0.16666666666666666</v>
      </c>
      <c r="G12" s="21">
        <f t="shared" si="3"/>
        <v>0.16666666666666666</v>
      </c>
      <c r="H12" s="21">
        <f t="shared" si="3"/>
        <v>0.16666666666666666</v>
      </c>
      <c r="I12" s="21">
        <f t="shared" si="3"/>
        <v>0.16666666666666666</v>
      </c>
      <c r="J12" s="21">
        <f t="shared" si="3"/>
        <v>0.16666666666666666</v>
      </c>
      <c r="K12" s="21">
        <f t="shared" si="3"/>
        <v>0.16666666666666666</v>
      </c>
      <c r="L12" s="21">
        <f t="shared" si="3"/>
        <v>0.16666666666666666</v>
      </c>
      <c r="M12" s="21">
        <f t="shared" si="3"/>
        <v>0.16666666666666666</v>
      </c>
      <c r="N12" s="21">
        <f t="shared" si="3"/>
        <v>0.16666666666666666</v>
      </c>
      <c r="O12" s="18">
        <f>SUM(O13:O14)</f>
        <v>671516.66666666663</v>
      </c>
      <c r="P12" s="18">
        <f t="shared" si="3"/>
        <v>671516.66666666663</v>
      </c>
      <c r="Q12" s="18">
        <f t="shared" si="3"/>
        <v>671516.66666666663</v>
      </c>
      <c r="R12" s="18">
        <f t="shared" si="3"/>
        <v>671516.66666666663</v>
      </c>
      <c r="S12" s="18">
        <f t="shared" si="3"/>
        <v>671516.66666666663</v>
      </c>
      <c r="T12" s="18">
        <f t="shared" si="3"/>
        <v>671516.66666666663</v>
      </c>
      <c r="U12" s="18">
        <f t="shared" si="3"/>
        <v>671516.66666666663</v>
      </c>
      <c r="V12" s="18">
        <f t="shared" si="3"/>
        <v>671516.66666666663</v>
      </c>
      <c r="W12" s="18">
        <f t="shared" si="3"/>
        <v>671516.66666666663</v>
      </c>
      <c r="X12" s="18">
        <f t="shared" si="3"/>
        <v>671516.66666666663</v>
      </c>
      <c r="Y12" s="18">
        <f t="shared" si="3"/>
        <v>671516.66666666663</v>
      </c>
      <c r="Z12" s="19">
        <f t="shared" si="3"/>
        <v>671516.66666666663</v>
      </c>
      <c r="AA12" s="1">
        <f t="shared" si="2"/>
        <v>8058200.0000000009</v>
      </c>
    </row>
    <row r="13" spans="1:27" ht="15" x14ac:dyDescent="0.3">
      <c r="A13" s="22" t="s">
        <v>19</v>
      </c>
      <c r="B13" s="23">
        <v>3730468</v>
      </c>
      <c r="C13" s="24">
        <v>8.3333333333333329E-2</v>
      </c>
      <c r="D13" s="24">
        <v>8.3333333333333329E-2</v>
      </c>
      <c r="E13" s="24">
        <v>8.3333333333333329E-2</v>
      </c>
      <c r="F13" s="24">
        <v>8.3333333333333329E-2</v>
      </c>
      <c r="G13" s="24">
        <v>8.3333333333333329E-2</v>
      </c>
      <c r="H13" s="24">
        <v>8.3333333333333329E-2</v>
      </c>
      <c r="I13" s="24">
        <v>8.3333333333333329E-2</v>
      </c>
      <c r="J13" s="24">
        <v>8.3333333333333329E-2</v>
      </c>
      <c r="K13" s="24">
        <v>8.3333333333333329E-2</v>
      </c>
      <c r="L13" s="24">
        <v>8.3333333333333329E-2</v>
      </c>
      <c r="M13" s="24">
        <v>8.3333333333333329E-2</v>
      </c>
      <c r="N13" s="24">
        <v>8.3333333333333329E-2</v>
      </c>
      <c r="O13" s="25">
        <v>310872.33333333331</v>
      </c>
      <c r="P13" s="25">
        <v>310872.33333333331</v>
      </c>
      <c r="Q13" s="25">
        <v>310872.33333333331</v>
      </c>
      <c r="R13" s="25">
        <v>310872.33333333331</v>
      </c>
      <c r="S13" s="25">
        <v>310872.33333333331</v>
      </c>
      <c r="T13" s="25">
        <v>310872.33333333331</v>
      </c>
      <c r="U13" s="25">
        <v>310872.33333333331</v>
      </c>
      <c r="V13" s="25">
        <v>310872.33333333331</v>
      </c>
      <c r="W13" s="25">
        <v>310872.33333333331</v>
      </c>
      <c r="X13" s="25">
        <v>310872.33333333331</v>
      </c>
      <c r="Y13" s="25">
        <v>310872.33333333331</v>
      </c>
      <c r="Z13" s="26">
        <v>310872.33333333331</v>
      </c>
      <c r="AA13" s="1">
        <f t="shared" si="2"/>
        <v>3730468.0000000005</v>
      </c>
    </row>
    <row r="14" spans="1:27" ht="30" x14ac:dyDescent="0.3">
      <c r="A14" s="22" t="s">
        <v>20</v>
      </c>
      <c r="B14" s="23">
        <v>4327732</v>
      </c>
      <c r="C14" s="24">
        <v>8.3333333333333329E-2</v>
      </c>
      <c r="D14" s="24">
        <v>8.3333333333333329E-2</v>
      </c>
      <c r="E14" s="24">
        <v>8.3333333333333329E-2</v>
      </c>
      <c r="F14" s="24">
        <v>8.3333333333333329E-2</v>
      </c>
      <c r="G14" s="24">
        <v>8.3333333333333329E-2</v>
      </c>
      <c r="H14" s="24">
        <v>8.3333333333333329E-2</v>
      </c>
      <c r="I14" s="24">
        <v>8.3333333333333329E-2</v>
      </c>
      <c r="J14" s="24">
        <v>8.3333333333333329E-2</v>
      </c>
      <c r="K14" s="24">
        <v>8.3333333333333329E-2</v>
      </c>
      <c r="L14" s="24">
        <v>8.3333333333333329E-2</v>
      </c>
      <c r="M14" s="24">
        <v>8.3333333333333329E-2</v>
      </c>
      <c r="N14" s="24">
        <v>8.3333333333333329E-2</v>
      </c>
      <c r="O14" s="27">
        <v>360644.33333333331</v>
      </c>
      <c r="P14" s="25">
        <v>360644.33333333331</v>
      </c>
      <c r="Q14" s="25">
        <v>360644.33333333331</v>
      </c>
      <c r="R14" s="25">
        <v>360644.33333333331</v>
      </c>
      <c r="S14" s="25">
        <v>360644.33333333331</v>
      </c>
      <c r="T14" s="25">
        <v>360644.33333333331</v>
      </c>
      <c r="U14" s="25">
        <v>360644.33333333331</v>
      </c>
      <c r="V14" s="25">
        <v>360644.33333333331</v>
      </c>
      <c r="W14" s="25">
        <v>360644.33333333331</v>
      </c>
      <c r="X14" s="25">
        <v>360644.33333333331</v>
      </c>
      <c r="Y14" s="25">
        <v>360644.33333333331</v>
      </c>
      <c r="Z14" s="26">
        <v>360644.33333333331</v>
      </c>
      <c r="AA14" s="1">
        <f t="shared" si="2"/>
        <v>4327732.0000000009</v>
      </c>
    </row>
    <row r="15" spans="1:27" ht="15.6" x14ac:dyDescent="0.3">
      <c r="A15" s="20" t="s">
        <v>21</v>
      </c>
      <c r="B15" s="16">
        <f>SUM(B16:B17)</f>
        <v>261253550</v>
      </c>
      <c r="C15" s="21">
        <f t="shared" ref="C15:Z15" si="4">SUM(C16:C17)</f>
        <v>0.60585713393033003</v>
      </c>
      <c r="D15" s="21">
        <f t="shared" si="4"/>
        <v>0.16131060728169666</v>
      </c>
      <c r="E15" s="21">
        <f t="shared" si="4"/>
        <v>0.14069469434810603</v>
      </c>
      <c r="F15" s="21">
        <f t="shared" si="4"/>
        <v>0.115292544352756</v>
      </c>
      <c r="G15" s="21">
        <f t="shared" si="4"/>
        <v>0.11829851466008594</v>
      </c>
      <c r="H15" s="21">
        <f t="shared" si="4"/>
        <v>0.12109710627672002</v>
      </c>
      <c r="I15" s="21">
        <f t="shared" si="4"/>
        <v>0.11116836542583422</v>
      </c>
      <c r="J15" s="21">
        <f t="shared" si="4"/>
        <v>0.10700336869934669</v>
      </c>
      <c r="K15" s="21">
        <f t="shared" si="4"/>
        <v>0.11312353754488655</v>
      </c>
      <c r="L15" s="21">
        <f t="shared" si="4"/>
        <v>0.11663715107107389</v>
      </c>
      <c r="M15" s="21">
        <f t="shared" si="4"/>
        <v>0.13466301511546738</v>
      </c>
      <c r="N15" s="21">
        <f t="shared" si="4"/>
        <v>0.15485396129369644</v>
      </c>
      <c r="O15" s="18">
        <f t="shared" si="4"/>
        <v>128922401.83433323</v>
      </c>
      <c r="P15" s="18">
        <f t="shared" si="4"/>
        <v>22559999.69905382</v>
      </c>
      <c r="Q15" s="18">
        <f t="shared" si="4"/>
        <v>15857614.366711605</v>
      </c>
      <c r="R15" s="18">
        <f t="shared" si="4"/>
        <v>10920836.390643045</v>
      </c>
      <c r="S15" s="18">
        <f t="shared" si="4"/>
        <v>10287493.658022387</v>
      </c>
      <c r="T15" s="18">
        <f t="shared" si="4"/>
        <v>9768732.8904956691</v>
      </c>
      <c r="U15" s="18">
        <f t="shared" si="4"/>
        <v>9636713.936163146</v>
      </c>
      <c r="V15" s="18">
        <f t="shared" si="4"/>
        <v>9869595.2287357245</v>
      </c>
      <c r="W15" s="18">
        <f t="shared" si="4"/>
        <v>9598901.6634983644</v>
      </c>
      <c r="X15" s="18">
        <f t="shared" si="4"/>
        <v>9712925.7931109164</v>
      </c>
      <c r="Y15" s="18">
        <f t="shared" si="4"/>
        <v>10171245.345868362</v>
      </c>
      <c r="Z15" s="19">
        <f t="shared" si="4"/>
        <v>13947089.193363743</v>
      </c>
      <c r="AA15" s="1">
        <f t="shared" si="2"/>
        <v>261253549.99999997</v>
      </c>
    </row>
    <row r="16" spans="1:27" ht="15" x14ac:dyDescent="0.3">
      <c r="A16" s="22" t="s">
        <v>22</v>
      </c>
      <c r="B16" s="23">
        <v>259604000</v>
      </c>
      <c r="C16" s="24">
        <v>0.49591317458977136</v>
      </c>
      <c r="D16" s="24">
        <v>8.6425761551360308E-2</v>
      </c>
      <c r="E16" s="24">
        <v>6.0574769823314493E-2</v>
      </c>
      <c r="F16" s="24">
        <v>4.1599032597057176E-2</v>
      </c>
      <c r="G16" s="24">
        <v>3.9124559949110557E-2</v>
      </c>
      <c r="H16" s="24">
        <v>3.7095607999152194E-2</v>
      </c>
      <c r="I16" s="24">
        <v>3.6647307921902343E-2</v>
      </c>
      <c r="J16" s="24">
        <v>3.7576742025182033E-2</v>
      </c>
      <c r="K16" s="24">
        <v>3.6488220040945978E-2</v>
      </c>
      <c r="L16" s="24">
        <v>3.690778344999137E-2</v>
      </c>
      <c r="M16" s="24">
        <v>3.8569258910961385E-2</v>
      </c>
      <c r="N16" s="24">
        <v>5.3077781141250814E-2</v>
      </c>
      <c r="O16" s="27">
        <v>128741043.77620301</v>
      </c>
      <c r="P16" s="27">
        <v>22436473.401779342</v>
      </c>
      <c r="Q16" s="27">
        <v>15725452.545211736</v>
      </c>
      <c r="R16" s="27">
        <v>10799275.258326432</v>
      </c>
      <c r="S16" s="27">
        <v>10156892.261028897</v>
      </c>
      <c r="T16" s="27">
        <v>9630168.2190119065</v>
      </c>
      <c r="U16" s="27">
        <v>9513787.7257575355</v>
      </c>
      <c r="V16" s="27">
        <v>9755072.5367053561</v>
      </c>
      <c r="W16" s="27">
        <v>9472487.8755097389</v>
      </c>
      <c r="X16" s="27">
        <v>9581408.2147515602</v>
      </c>
      <c r="Y16" s="27">
        <v>10012733.890321219</v>
      </c>
      <c r="Z16" s="28">
        <v>13779204.295393277</v>
      </c>
      <c r="AA16" s="1">
        <f t="shared" si="2"/>
        <v>259604000.00000003</v>
      </c>
    </row>
    <row r="17" spans="1:27" ht="15" x14ac:dyDescent="0.3">
      <c r="A17" s="22" t="s">
        <v>23</v>
      </c>
      <c r="B17" s="23">
        <v>1649550</v>
      </c>
      <c r="C17" s="24">
        <v>0.10994395934055871</v>
      </c>
      <c r="D17" s="24">
        <v>7.4884845730336366E-2</v>
      </c>
      <c r="E17" s="24">
        <v>8.0119924524791525E-2</v>
      </c>
      <c r="F17" s="24">
        <v>7.3693511755698826E-2</v>
      </c>
      <c r="G17" s="24">
        <v>7.9173954710975381E-2</v>
      </c>
      <c r="H17" s="24">
        <v>8.4001498277567824E-2</v>
      </c>
      <c r="I17" s="24">
        <v>7.4521057503931884E-2</v>
      </c>
      <c r="J17" s="24">
        <v>6.942662667416466E-2</v>
      </c>
      <c r="K17" s="24">
        <v>7.6635317503940578E-2</v>
      </c>
      <c r="L17" s="24">
        <v>7.9729367621082528E-2</v>
      </c>
      <c r="M17" s="24">
        <v>9.6093756204505998E-2</v>
      </c>
      <c r="N17" s="24">
        <v>0.10177618015244563</v>
      </c>
      <c r="O17" s="27">
        <v>181358.05813021862</v>
      </c>
      <c r="P17" s="27">
        <v>123526.29727447635</v>
      </c>
      <c r="Q17" s="27">
        <v>132161.82149986987</v>
      </c>
      <c r="R17" s="27">
        <v>121561.132316613</v>
      </c>
      <c r="S17" s="27">
        <v>130601.39699348944</v>
      </c>
      <c r="T17" s="27">
        <v>138564.67148376201</v>
      </c>
      <c r="U17" s="27">
        <v>122926.21040561084</v>
      </c>
      <c r="V17" s="27">
        <v>114522.69203036831</v>
      </c>
      <c r="W17" s="27">
        <v>126413.78798862518</v>
      </c>
      <c r="X17" s="27">
        <v>131517.57835935667</v>
      </c>
      <c r="Y17" s="27">
        <v>158511.45554714286</v>
      </c>
      <c r="Z17" s="28">
        <v>167884.8979704667</v>
      </c>
      <c r="AA17" s="1">
        <f t="shared" si="2"/>
        <v>1649549.9999999998</v>
      </c>
    </row>
    <row r="18" spans="1:27" ht="31.2" x14ac:dyDescent="0.3">
      <c r="A18" s="20" t="s">
        <v>24</v>
      </c>
      <c r="B18" s="16">
        <f>B19</f>
        <v>100334604</v>
      </c>
      <c r="C18" s="21">
        <f t="shared" ref="C18:Z18" si="5">C19</f>
        <v>0.10994395934055871</v>
      </c>
      <c r="D18" s="21">
        <f t="shared" si="5"/>
        <v>7.4884845730336366E-2</v>
      </c>
      <c r="E18" s="21">
        <f t="shared" si="5"/>
        <v>8.0119924524791525E-2</v>
      </c>
      <c r="F18" s="21">
        <f t="shared" si="5"/>
        <v>7.3693511755698826E-2</v>
      </c>
      <c r="G18" s="21">
        <f t="shared" si="5"/>
        <v>7.9173954710975381E-2</v>
      </c>
      <c r="H18" s="21">
        <f t="shared" si="5"/>
        <v>8.4001498277567824E-2</v>
      </c>
      <c r="I18" s="21">
        <f t="shared" si="5"/>
        <v>7.4521057503931884E-2</v>
      </c>
      <c r="J18" s="21">
        <f t="shared" si="5"/>
        <v>6.942662667416466E-2</v>
      </c>
      <c r="K18" s="21">
        <f t="shared" si="5"/>
        <v>7.6635317503940578E-2</v>
      </c>
      <c r="L18" s="21">
        <f t="shared" si="5"/>
        <v>7.9729367621082528E-2</v>
      </c>
      <c r="M18" s="21">
        <f t="shared" si="5"/>
        <v>9.6093756204505998E-2</v>
      </c>
      <c r="N18" s="21">
        <f t="shared" si="5"/>
        <v>0.10177618015244563</v>
      </c>
      <c r="O18" s="18">
        <f t="shared" si="5"/>
        <v>11031183.622627059</v>
      </c>
      <c r="P18" s="18">
        <f t="shared" si="5"/>
        <v>7513541.3419543905</v>
      </c>
      <c r="Q18" s="18">
        <f t="shared" si="5"/>
        <v>8038800.8997048456</v>
      </c>
      <c r="R18" s="18">
        <f t="shared" si="5"/>
        <v>7394009.319377386</v>
      </c>
      <c r="S18" s="18">
        <f t="shared" si="5"/>
        <v>7943887.3930396494</v>
      </c>
      <c r="T18" s="18">
        <f t="shared" si="5"/>
        <v>8428257.0650864504</v>
      </c>
      <c r="U18" s="18">
        <f t="shared" si="5"/>
        <v>7477040.7943182336</v>
      </c>
      <c r="V18" s="18">
        <f t="shared" si="5"/>
        <v>6965893.094408148</v>
      </c>
      <c r="W18" s="18">
        <f t="shared" si="5"/>
        <v>7689174.2341721468</v>
      </c>
      <c r="X18" s="18">
        <f t="shared" si="5"/>
        <v>7999614.5274317376</v>
      </c>
      <c r="Y18" s="18">
        <f t="shared" si="5"/>
        <v>9641528.9756516516</v>
      </c>
      <c r="Z18" s="19">
        <f t="shared" si="5"/>
        <v>10211672.732228292</v>
      </c>
      <c r="AA18" s="1">
        <f t="shared" si="2"/>
        <v>100334604</v>
      </c>
    </row>
    <row r="19" spans="1:27" ht="30" x14ac:dyDescent="0.3">
      <c r="A19" s="22" t="s">
        <v>25</v>
      </c>
      <c r="B19" s="23">
        <v>100334604</v>
      </c>
      <c r="C19" s="24">
        <v>0.10994395934055871</v>
      </c>
      <c r="D19" s="24">
        <v>7.4884845730336366E-2</v>
      </c>
      <c r="E19" s="24">
        <v>8.0119924524791525E-2</v>
      </c>
      <c r="F19" s="24">
        <v>7.3693511755698826E-2</v>
      </c>
      <c r="G19" s="24">
        <v>7.9173954710975381E-2</v>
      </c>
      <c r="H19" s="24">
        <v>8.4001498277567824E-2</v>
      </c>
      <c r="I19" s="24">
        <v>7.4521057503931884E-2</v>
      </c>
      <c r="J19" s="24">
        <v>6.942662667416466E-2</v>
      </c>
      <c r="K19" s="24">
        <v>7.6635317503940578E-2</v>
      </c>
      <c r="L19" s="24">
        <v>7.9729367621082528E-2</v>
      </c>
      <c r="M19" s="24">
        <v>9.6093756204505998E-2</v>
      </c>
      <c r="N19" s="24">
        <v>0.10177618015244563</v>
      </c>
      <c r="O19" s="25">
        <v>11031183.622627059</v>
      </c>
      <c r="P19" s="25">
        <v>7513541.3419543905</v>
      </c>
      <c r="Q19" s="25">
        <v>8038800.8997048456</v>
      </c>
      <c r="R19" s="25">
        <v>7394009.319377386</v>
      </c>
      <c r="S19" s="25">
        <v>7943887.3930396494</v>
      </c>
      <c r="T19" s="25">
        <v>8428257.0650864504</v>
      </c>
      <c r="U19" s="25">
        <v>7477040.7943182336</v>
      </c>
      <c r="V19" s="25">
        <v>6965893.094408148</v>
      </c>
      <c r="W19" s="25">
        <v>7689174.2341721468</v>
      </c>
      <c r="X19" s="25">
        <v>7999614.5274317376</v>
      </c>
      <c r="Y19" s="25">
        <v>9641528.9756516516</v>
      </c>
      <c r="Z19" s="26">
        <v>10211672.732228292</v>
      </c>
      <c r="AA19" s="1">
        <f t="shared" si="2"/>
        <v>100334604</v>
      </c>
    </row>
    <row r="20" spans="1:27" ht="15.6" x14ac:dyDescent="0.3">
      <c r="A20" s="20" t="s">
        <v>26</v>
      </c>
      <c r="B20" s="29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31">
        <v>0</v>
      </c>
      <c r="AA20" s="1">
        <f t="shared" si="2"/>
        <v>0</v>
      </c>
    </row>
    <row r="21" spans="1:27" ht="15.6" x14ac:dyDescent="0.3">
      <c r="A21" s="20" t="s">
        <v>27</v>
      </c>
      <c r="B21" s="29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29">
        <v>0</v>
      </c>
      <c r="P21" s="29">
        <v>0</v>
      </c>
      <c r="Q21" s="29">
        <v>0</v>
      </c>
      <c r="R21" s="29">
        <v>0</v>
      </c>
      <c r="S21" s="29">
        <v>0</v>
      </c>
      <c r="T21" s="29">
        <v>0</v>
      </c>
      <c r="U21" s="29">
        <v>0</v>
      </c>
      <c r="V21" s="29">
        <v>0</v>
      </c>
      <c r="W21" s="29">
        <v>0</v>
      </c>
      <c r="X21" s="29">
        <v>0</v>
      </c>
      <c r="Y21" s="29">
        <v>0</v>
      </c>
      <c r="Z21" s="31">
        <v>0</v>
      </c>
      <c r="AA21" s="1">
        <f t="shared" si="2"/>
        <v>0</v>
      </c>
    </row>
    <row r="22" spans="1:27" ht="15.6" x14ac:dyDescent="0.3">
      <c r="A22" s="20" t="s">
        <v>28</v>
      </c>
      <c r="B22" s="29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29">
        <v>0</v>
      </c>
      <c r="P22" s="29">
        <v>0</v>
      </c>
      <c r="Q22" s="29">
        <v>0</v>
      </c>
      <c r="R22" s="29">
        <v>0</v>
      </c>
      <c r="S22" s="29">
        <v>0</v>
      </c>
      <c r="T22" s="29">
        <v>0</v>
      </c>
      <c r="U22" s="29">
        <v>0</v>
      </c>
      <c r="V22" s="29">
        <v>0</v>
      </c>
      <c r="W22" s="29">
        <v>0</v>
      </c>
      <c r="X22" s="29">
        <v>0</v>
      </c>
      <c r="Y22" s="29">
        <v>0</v>
      </c>
      <c r="Z22" s="31">
        <v>0</v>
      </c>
      <c r="AA22" s="1">
        <f t="shared" si="2"/>
        <v>0</v>
      </c>
    </row>
    <row r="23" spans="1:27" ht="15.6" x14ac:dyDescent="0.3">
      <c r="A23" s="20" t="s">
        <v>29</v>
      </c>
      <c r="B23" s="32">
        <f>SUM(B24:B27)</f>
        <v>24031024</v>
      </c>
      <c r="C23" s="30">
        <f t="shared" ref="C23:Z23" si="6">SUM(C24:C27)</f>
        <v>0.25</v>
      </c>
      <c r="D23" s="30">
        <f t="shared" si="6"/>
        <v>0.25</v>
      </c>
      <c r="E23" s="30">
        <f t="shared" si="6"/>
        <v>0.25</v>
      </c>
      <c r="F23" s="30">
        <f t="shared" si="6"/>
        <v>0.25</v>
      </c>
      <c r="G23" s="30">
        <f t="shared" si="6"/>
        <v>0.25</v>
      </c>
      <c r="H23" s="30">
        <f t="shared" si="6"/>
        <v>0.25</v>
      </c>
      <c r="I23" s="30">
        <f t="shared" si="6"/>
        <v>0.25</v>
      </c>
      <c r="J23" s="30">
        <f t="shared" si="6"/>
        <v>0.25</v>
      </c>
      <c r="K23" s="30">
        <f t="shared" si="6"/>
        <v>0.25</v>
      </c>
      <c r="L23" s="30">
        <f t="shared" si="6"/>
        <v>0.25</v>
      </c>
      <c r="M23" s="30">
        <f t="shared" si="6"/>
        <v>0.25</v>
      </c>
      <c r="N23" s="30">
        <f t="shared" si="6"/>
        <v>0.25</v>
      </c>
      <c r="O23" s="18">
        <f t="shared" si="6"/>
        <v>2002585.3333333333</v>
      </c>
      <c r="P23" s="18">
        <f t="shared" si="6"/>
        <v>2002585.3333333333</v>
      </c>
      <c r="Q23" s="18">
        <f t="shared" si="6"/>
        <v>2002585.3333333333</v>
      </c>
      <c r="R23" s="18">
        <f t="shared" si="6"/>
        <v>2002585.3333333333</v>
      </c>
      <c r="S23" s="18">
        <f t="shared" si="6"/>
        <v>2002585.3333333333</v>
      </c>
      <c r="T23" s="18">
        <f t="shared" si="6"/>
        <v>2002585.3333333333</v>
      </c>
      <c r="U23" s="18">
        <f t="shared" si="6"/>
        <v>2002585.3333333333</v>
      </c>
      <c r="V23" s="18">
        <f t="shared" si="6"/>
        <v>2002585.3333333333</v>
      </c>
      <c r="W23" s="18">
        <f t="shared" si="6"/>
        <v>2002585.3333333333</v>
      </c>
      <c r="X23" s="18">
        <f t="shared" si="6"/>
        <v>2002585.3333333333</v>
      </c>
      <c r="Y23" s="18">
        <f t="shared" si="6"/>
        <v>2002585.3333333333</v>
      </c>
      <c r="Z23" s="19">
        <f t="shared" si="6"/>
        <v>2002585.3333333333</v>
      </c>
      <c r="AA23" s="1">
        <f t="shared" si="2"/>
        <v>24031023.999999996</v>
      </c>
    </row>
    <row r="24" spans="1:27" ht="15" x14ac:dyDescent="0.3">
      <c r="A24" s="22" t="s">
        <v>30</v>
      </c>
      <c r="B24" s="23">
        <v>20345704</v>
      </c>
      <c r="C24" s="24">
        <v>8.3333333333333329E-2</v>
      </c>
      <c r="D24" s="24">
        <v>8.3333333333333329E-2</v>
      </c>
      <c r="E24" s="24">
        <v>8.3333333333333329E-2</v>
      </c>
      <c r="F24" s="24">
        <v>8.3333333333333329E-2</v>
      </c>
      <c r="G24" s="24">
        <v>8.3333333333333329E-2</v>
      </c>
      <c r="H24" s="24">
        <v>8.3333333333333329E-2</v>
      </c>
      <c r="I24" s="24">
        <v>8.3333333333333329E-2</v>
      </c>
      <c r="J24" s="24">
        <v>8.3333333333333329E-2</v>
      </c>
      <c r="K24" s="24">
        <v>8.3333333333333329E-2</v>
      </c>
      <c r="L24" s="24">
        <v>8.3333333333333329E-2</v>
      </c>
      <c r="M24" s="24">
        <v>8.3333333333333329E-2</v>
      </c>
      <c r="N24" s="24">
        <v>8.3333333333333329E-2</v>
      </c>
      <c r="O24" s="25">
        <v>1695475.3333333333</v>
      </c>
      <c r="P24" s="25">
        <v>1695475.3333333333</v>
      </c>
      <c r="Q24" s="25">
        <v>1695475.3333333333</v>
      </c>
      <c r="R24" s="25">
        <v>1695475.3333333333</v>
      </c>
      <c r="S24" s="25">
        <v>1695475.3333333333</v>
      </c>
      <c r="T24" s="25">
        <v>1695475.3333333333</v>
      </c>
      <c r="U24" s="25">
        <v>1695475.3333333333</v>
      </c>
      <c r="V24" s="25">
        <v>1695475.3333333333</v>
      </c>
      <c r="W24" s="25">
        <v>1695475.3333333333</v>
      </c>
      <c r="X24" s="25">
        <v>1695475.3333333333</v>
      </c>
      <c r="Y24" s="25">
        <v>1695475.3333333333</v>
      </c>
      <c r="Z24" s="26">
        <v>1695475.3333333333</v>
      </c>
      <c r="AA24" s="1">
        <f t="shared" si="2"/>
        <v>20345704</v>
      </c>
    </row>
    <row r="25" spans="1:27" ht="15" x14ac:dyDescent="0.3">
      <c r="A25" s="22" t="s">
        <v>31</v>
      </c>
      <c r="B25" s="23">
        <v>3534962</v>
      </c>
      <c r="C25" s="24">
        <v>8.3333333333333343E-2</v>
      </c>
      <c r="D25" s="24">
        <v>8.3333333333333343E-2</v>
      </c>
      <c r="E25" s="24">
        <v>8.3333333333333343E-2</v>
      </c>
      <c r="F25" s="24">
        <v>8.3333333333333343E-2</v>
      </c>
      <c r="G25" s="24">
        <v>8.3333333333333343E-2</v>
      </c>
      <c r="H25" s="24">
        <v>8.3333333333333343E-2</v>
      </c>
      <c r="I25" s="24">
        <v>8.3333333333333343E-2</v>
      </c>
      <c r="J25" s="24">
        <v>8.3333333333333343E-2</v>
      </c>
      <c r="K25" s="24">
        <v>8.3333333333333343E-2</v>
      </c>
      <c r="L25" s="24">
        <v>8.3333333333333343E-2</v>
      </c>
      <c r="M25" s="24">
        <v>8.3333333333333343E-2</v>
      </c>
      <c r="N25" s="24">
        <v>8.3333333333333343E-2</v>
      </c>
      <c r="O25" s="25">
        <v>294580.16666666669</v>
      </c>
      <c r="P25" s="25">
        <v>294580.16666666669</v>
      </c>
      <c r="Q25" s="25">
        <v>294580.16666666669</v>
      </c>
      <c r="R25" s="25">
        <v>294580.16666666669</v>
      </c>
      <c r="S25" s="25">
        <v>294580.16666666669</v>
      </c>
      <c r="T25" s="25">
        <v>294580.16666666669</v>
      </c>
      <c r="U25" s="25">
        <v>294580.16666666669</v>
      </c>
      <c r="V25" s="25">
        <v>294580.16666666669</v>
      </c>
      <c r="W25" s="25">
        <v>294580.16666666669</v>
      </c>
      <c r="X25" s="25">
        <v>294580.16666666669</v>
      </c>
      <c r="Y25" s="25">
        <v>294580.16666666669</v>
      </c>
      <c r="Z25" s="26">
        <v>294580.16666666669</v>
      </c>
      <c r="AA25" s="1">
        <f t="shared" si="2"/>
        <v>3534961.9999999995</v>
      </c>
    </row>
    <row r="26" spans="1:27" ht="15" x14ac:dyDescent="0.3">
      <c r="A26" s="22" t="s">
        <v>32</v>
      </c>
      <c r="B26" s="23">
        <v>150358</v>
      </c>
      <c r="C26" s="24">
        <v>8.3333333333333329E-2</v>
      </c>
      <c r="D26" s="24">
        <v>8.3333333333333329E-2</v>
      </c>
      <c r="E26" s="24">
        <v>8.3333333333333329E-2</v>
      </c>
      <c r="F26" s="24">
        <v>8.3333333333333329E-2</v>
      </c>
      <c r="G26" s="24">
        <v>8.3333333333333329E-2</v>
      </c>
      <c r="H26" s="24">
        <v>8.3333333333333329E-2</v>
      </c>
      <c r="I26" s="24">
        <v>8.3333333333333329E-2</v>
      </c>
      <c r="J26" s="24">
        <v>8.3333333333333329E-2</v>
      </c>
      <c r="K26" s="24">
        <v>8.3333333333333329E-2</v>
      </c>
      <c r="L26" s="24">
        <v>8.3333333333333329E-2</v>
      </c>
      <c r="M26" s="24">
        <v>8.3333333333333329E-2</v>
      </c>
      <c r="N26" s="24">
        <v>8.3333333333333329E-2</v>
      </c>
      <c r="O26" s="25">
        <v>12529.833333333332</v>
      </c>
      <c r="P26" s="25">
        <v>12529.833333333332</v>
      </c>
      <c r="Q26" s="25">
        <v>12529.833333333332</v>
      </c>
      <c r="R26" s="25">
        <v>12529.833333333332</v>
      </c>
      <c r="S26" s="25">
        <v>12529.833333333332</v>
      </c>
      <c r="T26" s="25">
        <v>12529.833333333332</v>
      </c>
      <c r="U26" s="25">
        <v>12529.833333333332</v>
      </c>
      <c r="V26" s="25">
        <v>12529.833333333332</v>
      </c>
      <c r="W26" s="25">
        <v>12529.833333333332</v>
      </c>
      <c r="X26" s="25">
        <v>12529.833333333332</v>
      </c>
      <c r="Y26" s="25">
        <v>12529.833333333332</v>
      </c>
      <c r="Z26" s="26">
        <v>12529.833333333332</v>
      </c>
      <c r="AA26" s="1">
        <f t="shared" si="2"/>
        <v>150357.99999999997</v>
      </c>
    </row>
    <row r="27" spans="1:27" ht="15" x14ac:dyDescent="0.3">
      <c r="A27" s="22" t="s">
        <v>33</v>
      </c>
      <c r="B27" s="27">
        <v>0</v>
      </c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8">
        <v>0</v>
      </c>
      <c r="AA27" s="1">
        <f t="shared" si="2"/>
        <v>0</v>
      </c>
    </row>
    <row r="28" spans="1:27" ht="15.6" x14ac:dyDescent="0.3">
      <c r="A28" s="20" t="s">
        <v>34</v>
      </c>
      <c r="B28" s="23">
        <f>B29</f>
        <v>2128449</v>
      </c>
      <c r="C28" s="33">
        <f t="shared" ref="C28:Z28" si="7">C29</f>
        <v>8.3333333333333329E-2</v>
      </c>
      <c r="D28" s="33">
        <f t="shared" si="7"/>
        <v>8.3333333333333329E-2</v>
      </c>
      <c r="E28" s="33">
        <f t="shared" si="7"/>
        <v>8.3333333333333329E-2</v>
      </c>
      <c r="F28" s="33">
        <f t="shared" si="7"/>
        <v>8.3333333333333329E-2</v>
      </c>
      <c r="G28" s="33">
        <f t="shared" si="7"/>
        <v>8.3333333333333329E-2</v>
      </c>
      <c r="H28" s="33">
        <f t="shared" si="7"/>
        <v>8.3333333333333329E-2</v>
      </c>
      <c r="I28" s="33">
        <f t="shared" si="7"/>
        <v>8.3333333333333329E-2</v>
      </c>
      <c r="J28" s="33">
        <f t="shared" si="7"/>
        <v>8.3333333333333329E-2</v>
      </c>
      <c r="K28" s="33">
        <f t="shared" si="7"/>
        <v>8.3333333333333329E-2</v>
      </c>
      <c r="L28" s="33">
        <f t="shared" si="7"/>
        <v>8.3333333333333329E-2</v>
      </c>
      <c r="M28" s="33">
        <f t="shared" si="7"/>
        <v>8.3333333333333329E-2</v>
      </c>
      <c r="N28" s="33">
        <f t="shared" si="7"/>
        <v>8.3333333333333329E-2</v>
      </c>
      <c r="O28" s="18">
        <f t="shared" si="7"/>
        <v>177370.75</v>
      </c>
      <c r="P28" s="25">
        <f t="shared" si="7"/>
        <v>177370.75</v>
      </c>
      <c r="Q28" s="18">
        <f t="shared" si="7"/>
        <v>177370.75</v>
      </c>
      <c r="R28" s="25">
        <f t="shared" si="7"/>
        <v>177370.75</v>
      </c>
      <c r="S28" s="18">
        <f t="shared" si="7"/>
        <v>177370.75</v>
      </c>
      <c r="T28" s="25">
        <f t="shared" si="7"/>
        <v>177370.75</v>
      </c>
      <c r="U28" s="18">
        <f t="shared" si="7"/>
        <v>177370.75</v>
      </c>
      <c r="V28" s="25">
        <f t="shared" si="7"/>
        <v>177370.75</v>
      </c>
      <c r="W28" s="18">
        <f t="shared" si="7"/>
        <v>177370.75</v>
      </c>
      <c r="X28" s="25">
        <f t="shared" si="7"/>
        <v>177370.75</v>
      </c>
      <c r="Y28" s="18">
        <f t="shared" si="7"/>
        <v>177370.75</v>
      </c>
      <c r="Z28" s="26">
        <f t="shared" si="7"/>
        <v>177370.75</v>
      </c>
      <c r="AA28" s="1">
        <f t="shared" si="2"/>
        <v>2128449</v>
      </c>
    </row>
    <row r="29" spans="1:27" ht="15" x14ac:dyDescent="0.3">
      <c r="A29" s="34" t="s">
        <v>35</v>
      </c>
      <c r="B29" s="23">
        <v>2128449</v>
      </c>
      <c r="C29" s="24">
        <v>8.3333333333333329E-2</v>
      </c>
      <c r="D29" s="24">
        <v>8.3333333333333329E-2</v>
      </c>
      <c r="E29" s="24">
        <v>8.3333333333333329E-2</v>
      </c>
      <c r="F29" s="24">
        <v>8.3333333333333329E-2</v>
      </c>
      <c r="G29" s="24">
        <v>8.3333333333333329E-2</v>
      </c>
      <c r="H29" s="24">
        <v>8.3333333333333329E-2</v>
      </c>
      <c r="I29" s="24">
        <v>8.3333333333333329E-2</v>
      </c>
      <c r="J29" s="24">
        <v>8.3333333333333329E-2</v>
      </c>
      <c r="K29" s="24">
        <v>8.3333333333333329E-2</v>
      </c>
      <c r="L29" s="24">
        <v>8.3333333333333329E-2</v>
      </c>
      <c r="M29" s="24">
        <v>8.3333333333333329E-2</v>
      </c>
      <c r="N29" s="24">
        <v>8.3333333333333329E-2</v>
      </c>
      <c r="O29" s="35">
        <v>177370.75</v>
      </c>
      <c r="P29" s="25">
        <v>177370.75</v>
      </c>
      <c r="Q29" s="35">
        <v>177370.75</v>
      </c>
      <c r="R29" s="25">
        <v>177370.75</v>
      </c>
      <c r="S29" s="35">
        <v>177370.75</v>
      </c>
      <c r="T29" s="25">
        <v>177370.75</v>
      </c>
      <c r="U29" s="35">
        <v>177370.75</v>
      </c>
      <c r="V29" s="25">
        <v>177370.75</v>
      </c>
      <c r="W29" s="35">
        <v>177370.75</v>
      </c>
      <c r="X29" s="25">
        <v>177370.75</v>
      </c>
      <c r="Y29" s="35">
        <v>177370.75</v>
      </c>
      <c r="Z29" s="26">
        <v>177370.75</v>
      </c>
      <c r="AA29" s="1">
        <f t="shared" si="2"/>
        <v>2128449</v>
      </c>
    </row>
    <row r="30" spans="1:27" ht="46.8" x14ac:dyDescent="0.3">
      <c r="A30" s="36" t="s">
        <v>36</v>
      </c>
      <c r="B30" s="16">
        <v>0</v>
      </c>
      <c r="C30" s="37">
        <v>8.3333333333333356E-2</v>
      </c>
      <c r="D30" s="37">
        <v>8.3333333333333356E-2</v>
      </c>
      <c r="E30" s="37">
        <v>8.3333333333333356E-2</v>
      </c>
      <c r="F30" s="37">
        <v>8.3333333333333356E-2</v>
      </c>
      <c r="G30" s="37">
        <v>8.3333333333333356E-2</v>
      </c>
      <c r="H30" s="37">
        <v>8.3333333333333356E-2</v>
      </c>
      <c r="I30" s="37">
        <v>8.3333333333333356E-2</v>
      </c>
      <c r="J30" s="37">
        <v>8.3333333333333356E-2</v>
      </c>
      <c r="K30" s="37">
        <v>8.3333333333333356E-2</v>
      </c>
      <c r="L30" s="37">
        <v>8.3333333333333356E-2</v>
      </c>
      <c r="M30" s="37">
        <v>8.3333333333333356E-2</v>
      </c>
      <c r="N30" s="37">
        <v>8.3333333333333356E-2</v>
      </c>
      <c r="O30" s="38">
        <v>0</v>
      </c>
      <c r="P30" s="38">
        <f t="shared" ref="O30:Z39" si="8">$B30*D30</f>
        <v>0</v>
      </c>
      <c r="Q30" s="38">
        <f t="shared" si="8"/>
        <v>0</v>
      </c>
      <c r="R30" s="38">
        <f t="shared" si="8"/>
        <v>0</v>
      </c>
      <c r="S30" s="38">
        <f t="shared" si="8"/>
        <v>0</v>
      </c>
      <c r="T30" s="38">
        <f t="shared" si="8"/>
        <v>0</v>
      </c>
      <c r="U30" s="38">
        <f t="shared" si="8"/>
        <v>0</v>
      </c>
      <c r="V30" s="38">
        <f t="shared" si="8"/>
        <v>0</v>
      </c>
      <c r="W30" s="38">
        <f t="shared" si="8"/>
        <v>0</v>
      </c>
      <c r="X30" s="38">
        <f t="shared" si="8"/>
        <v>0</v>
      </c>
      <c r="Y30" s="38">
        <f t="shared" si="8"/>
        <v>0</v>
      </c>
      <c r="Z30" s="39">
        <f t="shared" si="8"/>
        <v>0</v>
      </c>
      <c r="AA30" s="1">
        <f t="shared" si="2"/>
        <v>0</v>
      </c>
    </row>
    <row r="31" spans="1:27" ht="15.6" hidden="1" x14ac:dyDescent="0.3">
      <c r="A31" s="15" t="s">
        <v>37</v>
      </c>
      <c r="B31" s="40">
        <f>SUM(B32:B36)</f>
        <v>0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18">
        <f t="shared" si="8"/>
        <v>0</v>
      </c>
      <c r="P31" s="18">
        <f t="shared" si="8"/>
        <v>0</v>
      </c>
      <c r="Q31" s="18">
        <f t="shared" si="8"/>
        <v>0</v>
      </c>
      <c r="R31" s="18">
        <f t="shared" si="8"/>
        <v>0</v>
      </c>
      <c r="S31" s="18">
        <f t="shared" si="8"/>
        <v>0</v>
      </c>
      <c r="T31" s="18">
        <f t="shared" si="8"/>
        <v>0</v>
      </c>
      <c r="U31" s="18">
        <f t="shared" si="8"/>
        <v>0</v>
      </c>
      <c r="V31" s="18">
        <f t="shared" si="8"/>
        <v>0</v>
      </c>
      <c r="W31" s="18">
        <f t="shared" si="8"/>
        <v>0</v>
      </c>
      <c r="X31" s="18">
        <f t="shared" si="8"/>
        <v>0</v>
      </c>
      <c r="Y31" s="18">
        <f t="shared" si="8"/>
        <v>0</v>
      </c>
      <c r="Z31" s="19">
        <f t="shared" si="8"/>
        <v>0</v>
      </c>
      <c r="AA31" s="1">
        <f t="shared" si="2"/>
        <v>0</v>
      </c>
    </row>
    <row r="32" spans="1:27" ht="15.6" hidden="1" x14ac:dyDescent="0.3">
      <c r="A32" s="20" t="s">
        <v>38</v>
      </c>
      <c r="B32" s="32">
        <v>0</v>
      </c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8">
        <f t="shared" si="8"/>
        <v>0</v>
      </c>
      <c r="P32" s="18">
        <f t="shared" si="8"/>
        <v>0</v>
      </c>
      <c r="Q32" s="18">
        <f t="shared" si="8"/>
        <v>0</v>
      </c>
      <c r="R32" s="18">
        <f t="shared" si="8"/>
        <v>0</v>
      </c>
      <c r="S32" s="18">
        <f t="shared" si="8"/>
        <v>0</v>
      </c>
      <c r="T32" s="18">
        <f t="shared" si="8"/>
        <v>0</v>
      </c>
      <c r="U32" s="18">
        <f t="shared" si="8"/>
        <v>0</v>
      </c>
      <c r="V32" s="18">
        <f t="shared" si="8"/>
        <v>0</v>
      </c>
      <c r="W32" s="18">
        <f t="shared" si="8"/>
        <v>0</v>
      </c>
      <c r="X32" s="18">
        <f t="shared" si="8"/>
        <v>0</v>
      </c>
      <c r="Y32" s="18">
        <f t="shared" si="8"/>
        <v>0</v>
      </c>
      <c r="Z32" s="19">
        <f t="shared" si="8"/>
        <v>0</v>
      </c>
      <c r="AA32" s="1">
        <f t="shared" si="2"/>
        <v>0</v>
      </c>
    </row>
    <row r="33" spans="1:27" ht="15.6" hidden="1" x14ac:dyDescent="0.3">
      <c r="A33" s="20" t="s">
        <v>39</v>
      </c>
      <c r="B33" s="32">
        <v>0</v>
      </c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18">
        <f t="shared" si="8"/>
        <v>0</v>
      </c>
      <c r="P33" s="18">
        <f t="shared" si="8"/>
        <v>0</v>
      </c>
      <c r="Q33" s="18">
        <f t="shared" si="8"/>
        <v>0</v>
      </c>
      <c r="R33" s="18">
        <f t="shared" si="8"/>
        <v>0</v>
      </c>
      <c r="S33" s="18">
        <f t="shared" si="8"/>
        <v>0</v>
      </c>
      <c r="T33" s="18">
        <f t="shared" si="8"/>
        <v>0</v>
      </c>
      <c r="U33" s="18">
        <f t="shared" si="8"/>
        <v>0</v>
      </c>
      <c r="V33" s="18">
        <f t="shared" si="8"/>
        <v>0</v>
      </c>
      <c r="W33" s="18">
        <f t="shared" si="8"/>
        <v>0</v>
      </c>
      <c r="X33" s="18">
        <f t="shared" si="8"/>
        <v>0</v>
      </c>
      <c r="Y33" s="18">
        <f t="shared" si="8"/>
        <v>0</v>
      </c>
      <c r="Z33" s="19">
        <f t="shared" si="8"/>
        <v>0</v>
      </c>
      <c r="AA33" s="1">
        <f t="shared" si="2"/>
        <v>0</v>
      </c>
    </row>
    <row r="34" spans="1:27" ht="15.6" hidden="1" x14ac:dyDescent="0.3">
      <c r="A34" s="20" t="s">
        <v>40</v>
      </c>
      <c r="B34" s="32">
        <v>0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18">
        <f t="shared" si="8"/>
        <v>0</v>
      </c>
      <c r="P34" s="18">
        <f t="shared" si="8"/>
        <v>0</v>
      </c>
      <c r="Q34" s="18">
        <f t="shared" si="8"/>
        <v>0</v>
      </c>
      <c r="R34" s="18">
        <f t="shared" si="8"/>
        <v>0</v>
      </c>
      <c r="S34" s="18">
        <f t="shared" si="8"/>
        <v>0</v>
      </c>
      <c r="T34" s="18">
        <f t="shared" si="8"/>
        <v>0</v>
      </c>
      <c r="U34" s="18">
        <f t="shared" si="8"/>
        <v>0</v>
      </c>
      <c r="V34" s="18">
        <f t="shared" si="8"/>
        <v>0</v>
      </c>
      <c r="W34" s="18">
        <f t="shared" si="8"/>
        <v>0</v>
      </c>
      <c r="X34" s="18">
        <f t="shared" si="8"/>
        <v>0</v>
      </c>
      <c r="Y34" s="18">
        <f t="shared" si="8"/>
        <v>0</v>
      </c>
      <c r="Z34" s="19">
        <f t="shared" si="8"/>
        <v>0</v>
      </c>
      <c r="AA34" s="1">
        <f t="shared" si="2"/>
        <v>0</v>
      </c>
    </row>
    <row r="35" spans="1:27" ht="15.6" hidden="1" x14ac:dyDescent="0.3">
      <c r="A35" s="20" t="s">
        <v>41</v>
      </c>
      <c r="B35" s="32">
        <v>0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8">
        <f t="shared" si="8"/>
        <v>0</v>
      </c>
      <c r="P35" s="18">
        <f t="shared" si="8"/>
        <v>0</v>
      </c>
      <c r="Q35" s="18">
        <f t="shared" si="8"/>
        <v>0</v>
      </c>
      <c r="R35" s="18">
        <f t="shared" si="8"/>
        <v>0</v>
      </c>
      <c r="S35" s="18">
        <f t="shared" si="8"/>
        <v>0</v>
      </c>
      <c r="T35" s="18">
        <f t="shared" si="8"/>
        <v>0</v>
      </c>
      <c r="U35" s="18">
        <f t="shared" si="8"/>
        <v>0</v>
      </c>
      <c r="V35" s="18">
        <f t="shared" si="8"/>
        <v>0</v>
      </c>
      <c r="W35" s="18">
        <f t="shared" si="8"/>
        <v>0</v>
      </c>
      <c r="X35" s="18">
        <f t="shared" si="8"/>
        <v>0</v>
      </c>
      <c r="Y35" s="18">
        <f t="shared" si="8"/>
        <v>0</v>
      </c>
      <c r="Z35" s="19">
        <f t="shared" si="8"/>
        <v>0</v>
      </c>
      <c r="AA35" s="1">
        <f t="shared" si="2"/>
        <v>0</v>
      </c>
    </row>
    <row r="36" spans="1:27" ht="31.2" hidden="1" x14ac:dyDescent="0.3">
      <c r="A36" s="20" t="s">
        <v>42</v>
      </c>
      <c r="B36" s="32">
        <v>0</v>
      </c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18">
        <f t="shared" si="8"/>
        <v>0</v>
      </c>
      <c r="P36" s="18">
        <f t="shared" si="8"/>
        <v>0</v>
      </c>
      <c r="Q36" s="18">
        <f t="shared" si="8"/>
        <v>0</v>
      </c>
      <c r="R36" s="18">
        <f t="shared" si="8"/>
        <v>0</v>
      </c>
      <c r="S36" s="18">
        <f t="shared" si="8"/>
        <v>0</v>
      </c>
      <c r="T36" s="18">
        <f t="shared" si="8"/>
        <v>0</v>
      </c>
      <c r="U36" s="18">
        <f t="shared" si="8"/>
        <v>0</v>
      </c>
      <c r="V36" s="18">
        <f t="shared" si="8"/>
        <v>0</v>
      </c>
      <c r="W36" s="18">
        <f t="shared" si="8"/>
        <v>0</v>
      </c>
      <c r="X36" s="18">
        <f t="shared" si="8"/>
        <v>0</v>
      </c>
      <c r="Y36" s="18">
        <f t="shared" si="8"/>
        <v>0</v>
      </c>
      <c r="Z36" s="19">
        <f t="shared" si="8"/>
        <v>0</v>
      </c>
      <c r="AA36" s="1">
        <f t="shared" si="2"/>
        <v>0</v>
      </c>
    </row>
    <row r="37" spans="1:27" ht="15.6" hidden="1" x14ac:dyDescent="0.3">
      <c r="A37" s="15" t="s">
        <v>43</v>
      </c>
      <c r="B37" s="40">
        <f>SUM(B38:B39)</f>
        <v>0</v>
      </c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8">
        <f t="shared" si="8"/>
        <v>0</v>
      </c>
      <c r="P37" s="18">
        <f t="shared" si="8"/>
        <v>0</v>
      </c>
      <c r="Q37" s="18">
        <f t="shared" si="8"/>
        <v>0</v>
      </c>
      <c r="R37" s="18">
        <f t="shared" si="8"/>
        <v>0</v>
      </c>
      <c r="S37" s="18">
        <f t="shared" si="8"/>
        <v>0</v>
      </c>
      <c r="T37" s="18">
        <f t="shared" si="8"/>
        <v>0</v>
      </c>
      <c r="U37" s="18">
        <f t="shared" si="8"/>
        <v>0</v>
      </c>
      <c r="V37" s="18">
        <f t="shared" si="8"/>
        <v>0</v>
      </c>
      <c r="W37" s="18">
        <f t="shared" si="8"/>
        <v>0</v>
      </c>
      <c r="X37" s="18">
        <f t="shared" si="8"/>
        <v>0</v>
      </c>
      <c r="Y37" s="18">
        <f t="shared" si="8"/>
        <v>0</v>
      </c>
      <c r="Z37" s="19">
        <f t="shared" si="8"/>
        <v>0</v>
      </c>
      <c r="AA37" s="1">
        <f t="shared" si="2"/>
        <v>0</v>
      </c>
    </row>
    <row r="38" spans="1:27" ht="15" hidden="1" x14ac:dyDescent="0.3">
      <c r="A38" s="41" t="s">
        <v>44</v>
      </c>
      <c r="B38" s="42">
        <v>0</v>
      </c>
      <c r="C38" s="24">
        <v>8.3333333333333343E-2</v>
      </c>
      <c r="D38" s="24">
        <v>8.3333333333333343E-2</v>
      </c>
      <c r="E38" s="24">
        <v>8.3333333333333343E-2</v>
      </c>
      <c r="F38" s="24">
        <v>8.3333333333333343E-2</v>
      </c>
      <c r="G38" s="24">
        <v>8.3333333333333343E-2</v>
      </c>
      <c r="H38" s="24">
        <v>8.3333333333333343E-2</v>
      </c>
      <c r="I38" s="24">
        <v>8.3333333333333343E-2</v>
      </c>
      <c r="J38" s="24">
        <v>8.3333333333333343E-2</v>
      </c>
      <c r="K38" s="24">
        <v>8.3333333333333343E-2</v>
      </c>
      <c r="L38" s="24">
        <v>8.3333333333333343E-2</v>
      </c>
      <c r="M38" s="24">
        <v>8.3333333333333343E-2</v>
      </c>
      <c r="N38" s="24">
        <v>8.3333333333333343E-2</v>
      </c>
      <c r="O38" s="25">
        <f t="shared" si="8"/>
        <v>0</v>
      </c>
      <c r="P38" s="25">
        <f t="shared" si="8"/>
        <v>0</v>
      </c>
      <c r="Q38" s="25">
        <f t="shared" si="8"/>
        <v>0</v>
      </c>
      <c r="R38" s="25">
        <f t="shared" si="8"/>
        <v>0</v>
      </c>
      <c r="S38" s="25">
        <f t="shared" si="8"/>
        <v>0</v>
      </c>
      <c r="T38" s="25">
        <f t="shared" si="8"/>
        <v>0</v>
      </c>
      <c r="U38" s="25">
        <f t="shared" si="8"/>
        <v>0</v>
      </c>
      <c r="V38" s="25">
        <f t="shared" si="8"/>
        <v>0</v>
      </c>
      <c r="W38" s="25">
        <f t="shared" si="8"/>
        <v>0</v>
      </c>
      <c r="X38" s="25">
        <f t="shared" si="8"/>
        <v>0</v>
      </c>
      <c r="Y38" s="25">
        <f t="shared" si="8"/>
        <v>0</v>
      </c>
      <c r="Z38" s="26">
        <f t="shared" si="8"/>
        <v>0</v>
      </c>
      <c r="AA38" s="1">
        <f t="shared" si="2"/>
        <v>0</v>
      </c>
    </row>
    <row r="39" spans="1:27" ht="45" hidden="1" x14ac:dyDescent="0.3">
      <c r="A39" s="43" t="s">
        <v>45</v>
      </c>
      <c r="B39" s="42">
        <v>0</v>
      </c>
      <c r="C39" s="24" t="e">
        <v>#DIV/0!</v>
      </c>
      <c r="D39" s="24" t="e">
        <v>#DIV/0!</v>
      </c>
      <c r="E39" s="24" t="e">
        <v>#DIV/0!</v>
      </c>
      <c r="F39" s="24" t="e">
        <v>#DIV/0!</v>
      </c>
      <c r="G39" s="24" t="e">
        <v>#DIV/0!</v>
      </c>
      <c r="H39" s="24" t="e">
        <v>#DIV/0!</v>
      </c>
      <c r="I39" s="24" t="e">
        <v>#DIV/0!</v>
      </c>
      <c r="J39" s="24" t="e">
        <v>#DIV/0!</v>
      </c>
      <c r="K39" s="24" t="e">
        <v>#DIV/0!</v>
      </c>
      <c r="L39" s="24" t="e">
        <v>#DIV/0!</v>
      </c>
      <c r="M39" s="24" t="e">
        <v>#DIV/0!</v>
      </c>
      <c r="N39" s="24" t="e">
        <v>#DIV/0!</v>
      </c>
      <c r="O39" s="35" t="e">
        <f t="shared" si="8"/>
        <v>#DIV/0!</v>
      </c>
      <c r="P39" s="25" t="e">
        <f t="shared" si="8"/>
        <v>#DIV/0!</v>
      </c>
      <c r="Q39" s="35" t="e">
        <f t="shared" si="8"/>
        <v>#DIV/0!</v>
      </c>
      <c r="R39" s="25" t="e">
        <f t="shared" si="8"/>
        <v>#DIV/0!</v>
      </c>
      <c r="S39" s="35" t="e">
        <f t="shared" si="8"/>
        <v>#DIV/0!</v>
      </c>
      <c r="T39" s="25" t="e">
        <f t="shared" si="8"/>
        <v>#DIV/0!</v>
      </c>
      <c r="U39" s="35" t="e">
        <f t="shared" si="8"/>
        <v>#DIV/0!</v>
      </c>
      <c r="V39" s="25" t="e">
        <f t="shared" si="8"/>
        <v>#DIV/0!</v>
      </c>
      <c r="W39" s="35" t="e">
        <f t="shared" si="8"/>
        <v>#DIV/0!</v>
      </c>
      <c r="X39" s="25" t="e">
        <f t="shared" si="8"/>
        <v>#DIV/0!</v>
      </c>
      <c r="Y39" s="35" t="e">
        <f t="shared" si="8"/>
        <v>#DIV/0!</v>
      </c>
      <c r="Z39" s="26" t="e">
        <f t="shared" si="8"/>
        <v>#DIV/0!</v>
      </c>
      <c r="AA39" s="1" t="e">
        <f t="shared" si="2"/>
        <v>#DIV/0!</v>
      </c>
    </row>
    <row r="40" spans="1:27" ht="15.6" x14ac:dyDescent="0.3">
      <c r="A40" s="15" t="s">
        <v>46</v>
      </c>
      <c r="B40" s="16">
        <f>+B41+B47+B55+B60+B65</f>
        <v>92612281</v>
      </c>
      <c r="C40" s="17">
        <f t="shared" ref="C40:Z40" si="9">+C41+C47+C55+C60+C65</f>
        <v>1.2082699572774425</v>
      </c>
      <c r="D40" s="17">
        <f t="shared" si="9"/>
        <v>1.1393684637954322</v>
      </c>
      <c r="E40" s="17">
        <f t="shared" si="9"/>
        <v>1.0366694248524824</v>
      </c>
      <c r="F40" s="17">
        <f t="shared" si="9"/>
        <v>0.9427324644149655</v>
      </c>
      <c r="G40" s="17">
        <f t="shared" si="9"/>
        <v>0.94976565083842213</v>
      </c>
      <c r="H40" s="17">
        <f t="shared" si="9"/>
        <v>0.97502084989661331</v>
      </c>
      <c r="I40" s="17">
        <f t="shared" si="9"/>
        <v>0.9086804183265077</v>
      </c>
      <c r="J40" s="17">
        <f t="shared" si="9"/>
        <v>0.88031049993037203</v>
      </c>
      <c r="K40" s="17">
        <f t="shared" si="9"/>
        <v>0.93914905377810431</v>
      </c>
      <c r="L40" s="17">
        <f t="shared" si="9"/>
        <v>0.92955027466087881</v>
      </c>
      <c r="M40" s="17">
        <f t="shared" si="9"/>
        <v>0.98314920471868195</v>
      </c>
      <c r="N40" s="17">
        <f t="shared" si="9"/>
        <v>1.1073337375100964</v>
      </c>
      <c r="O40" s="18">
        <f t="shared" si="9"/>
        <v>10279824.176335672</v>
      </c>
      <c r="P40" s="18">
        <f t="shared" si="9"/>
        <v>9635821.0583752841</v>
      </c>
      <c r="Q40" s="18">
        <f t="shared" si="9"/>
        <v>8411311.645746626</v>
      </c>
      <c r="R40" s="18">
        <f t="shared" si="9"/>
        <v>6953803.835131743</v>
      </c>
      <c r="S40" s="18">
        <f t="shared" si="9"/>
        <v>6856934.5138369733</v>
      </c>
      <c r="T40" s="18">
        <f t="shared" si="9"/>
        <v>7013916.7892807201</v>
      </c>
      <c r="U40" s="18">
        <f t="shared" si="9"/>
        <v>6732591.2976481533</v>
      </c>
      <c r="V40" s="18">
        <f t="shared" si="9"/>
        <v>6210044.7124233488</v>
      </c>
      <c r="W40" s="18">
        <f t="shared" si="9"/>
        <v>7023665.6536970595</v>
      </c>
      <c r="X40" s="18">
        <f t="shared" si="9"/>
        <v>6777487.3761351993</v>
      </c>
      <c r="Y40" s="18">
        <f t="shared" si="9"/>
        <v>7286335.2568930304</v>
      </c>
      <c r="Z40" s="19">
        <f t="shared" si="9"/>
        <v>9430544.6844961829</v>
      </c>
      <c r="AA40" s="1">
        <f t="shared" si="2"/>
        <v>92612280.999999985</v>
      </c>
    </row>
    <row r="41" spans="1:27" ht="31.2" x14ac:dyDescent="0.3">
      <c r="A41" s="20" t="s">
        <v>47</v>
      </c>
      <c r="B41" s="42">
        <f>SUM(B42:B46)</f>
        <v>22690802</v>
      </c>
      <c r="C41" s="44">
        <f t="shared" ref="C41:Z41" si="10">SUM(C42:C46)</f>
        <v>0.47562863895534141</v>
      </c>
      <c r="D41" s="44">
        <f t="shared" si="10"/>
        <v>0.44087697804777393</v>
      </c>
      <c r="E41" s="44">
        <f t="shared" si="10"/>
        <v>0.37369513268222004</v>
      </c>
      <c r="F41" s="44">
        <f t="shared" si="10"/>
        <v>0.30618113927261698</v>
      </c>
      <c r="G41" s="44">
        <f t="shared" si="10"/>
        <v>0.30115841623769685</v>
      </c>
      <c r="H41" s="44">
        <f t="shared" si="10"/>
        <v>0.33434249486254586</v>
      </c>
      <c r="I41" s="44">
        <f t="shared" si="10"/>
        <v>0.25990354839197516</v>
      </c>
      <c r="J41" s="44">
        <f t="shared" si="10"/>
        <v>0.23142055841013631</v>
      </c>
      <c r="K41" s="44">
        <f t="shared" si="10"/>
        <v>0.29112985525861634</v>
      </c>
      <c r="L41" s="44">
        <f t="shared" si="10"/>
        <v>0.27047565117756517</v>
      </c>
      <c r="M41" s="44">
        <f t="shared" si="10"/>
        <v>0.32928114617043669</v>
      </c>
      <c r="N41" s="44">
        <f t="shared" si="10"/>
        <v>0.38590644053307455</v>
      </c>
      <c r="O41" s="18">
        <f t="shared" si="10"/>
        <v>3721252.970393802</v>
      </c>
      <c r="P41" s="25">
        <f t="shared" si="10"/>
        <v>3194261.6204965445</v>
      </c>
      <c r="Q41" s="18">
        <f t="shared" si="10"/>
        <v>2593051.8733498598</v>
      </c>
      <c r="R41" s="25">
        <f t="shared" si="10"/>
        <v>1493882.5049095948</v>
      </c>
      <c r="S41" s="18">
        <f t="shared" si="10"/>
        <v>1444138.1515637722</v>
      </c>
      <c r="T41" s="25">
        <f t="shared" si="10"/>
        <v>1709376.2857202024</v>
      </c>
      <c r="U41" s="18">
        <f t="shared" si="10"/>
        <v>1052516.5601643065</v>
      </c>
      <c r="V41" s="25">
        <f t="shared" si="10"/>
        <v>730971.43449620367</v>
      </c>
      <c r="W41" s="18">
        <f t="shared" si="10"/>
        <v>1427452.8481600024</v>
      </c>
      <c r="X41" s="25">
        <f t="shared" si="10"/>
        <v>1169974.4507940053</v>
      </c>
      <c r="Y41" s="18">
        <f t="shared" si="10"/>
        <v>1693317.3866069498</v>
      </c>
      <c r="Z41" s="26">
        <f t="shared" si="10"/>
        <v>2460605.9133447539</v>
      </c>
      <c r="AA41" s="1">
        <f t="shared" si="2"/>
        <v>22690802</v>
      </c>
    </row>
    <row r="42" spans="1:27" ht="15" x14ac:dyDescent="0.3">
      <c r="A42" s="22" t="s">
        <v>48</v>
      </c>
      <c r="B42" s="23">
        <v>16242709</v>
      </c>
      <c r="C42" s="24">
        <v>0.17684684994000763</v>
      </c>
      <c r="D42" s="24">
        <v>0.14589600027194008</v>
      </c>
      <c r="E42" s="24">
        <v>0.12841871197358662</v>
      </c>
      <c r="F42" s="24">
        <v>6.064511959821596E-2</v>
      </c>
      <c r="G42" s="24">
        <v>5.885196773922996E-2</v>
      </c>
      <c r="H42" s="24">
        <v>6.4266600089027903E-2</v>
      </c>
      <c r="I42" s="24">
        <v>4.5844112769082755E-2</v>
      </c>
      <c r="J42" s="24">
        <v>3.1673421390340267E-2</v>
      </c>
      <c r="K42" s="24">
        <v>6.365403723704316E-2</v>
      </c>
      <c r="L42" s="24">
        <v>5.0912085208983507E-2</v>
      </c>
      <c r="M42" s="24">
        <v>6.5915405503708002E-2</v>
      </c>
      <c r="N42" s="24">
        <v>0.10707568827883403</v>
      </c>
      <c r="O42" s="25">
        <v>2872471.9211422112</v>
      </c>
      <c r="P42" s="25">
        <v>2369746.2766810437</v>
      </c>
      <c r="Q42" s="25">
        <v>2085867.7687417832</v>
      </c>
      <c r="R42" s="25">
        <v>985041.02990401874</v>
      </c>
      <c r="S42" s="25">
        <v>955915.38606570009</v>
      </c>
      <c r="T42" s="25">
        <v>1043863.6836654543</v>
      </c>
      <c r="U42" s="25">
        <v>744632.58307139541</v>
      </c>
      <c r="V42" s="25">
        <v>514462.16667767236</v>
      </c>
      <c r="W42" s="25">
        <v>1033914.0035164561</v>
      </c>
      <c r="X42" s="25">
        <v>826950.18463272334</v>
      </c>
      <c r="Y42" s="25">
        <v>1070644.7502137276</v>
      </c>
      <c r="Z42" s="26">
        <v>1739199.2456878119</v>
      </c>
      <c r="AA42" s="1">
        <f t="shared" si="2"/>
        <v>16242709</v>
      </c>
    </row>
    <row r="43" spans="1:27" ht="15" x14ac:dyDescent="0.3">
      <c r="A43" s="22" t="s">
        <v>49</v>
      </c>
      <c r="B43" s="23">
        <v>26220</v>
      </c>
      <c r="C43" s="24">
        <v>8.3333333333333301E-2</v>
      </c>
      <c r="D43" s="24">
        <v>8.3333333333333301E-2</v>
      </c>
      <c r="E43" s="24">
        <v>8.3333333333333301E-2</v>
      </c>
      <c r="F43" s="24">
        <v>8.3333333333333301E-2</v>
      </c>
      <c r="G43" s="24">
        <v>8.3333333333333301E-2</v>
      </c>
      <c r="H43" s="24">
        <v>8.3333333333333301E-2</v>
      </c>
      <c r="I43" s="24">
        <v>8.3333333333333301E-2</v>
      </c>
      <c r="J43" s="24">
        <v>8.3333333333333301E-2</v>
      </c>
      <c r="K43" s="24">
        <v>8.3333333333333301E-2</v>
      </c>
      <c r="L43" s="24">
        <v>8.3333333333333301E-2</v>
      </c>
      <c r="M43" s="24">
        <v>8.3333333333333301E-2</v>
      </c>
      <c r="N43" s="24">
        <v>8.3333333333333301E-2</v>
      </c>
      <c r="O43" s="25">
        <v>2184.9999999999991</v>
      </c>
      <c r="P43" s="25">
        <v>2184.9999999999991</v>
      </c>
      <c r="Q43" s="25">
        <v>2184.9999999999991</v>
      </c>
      <c r="R43" s="25">
        <v>2184.9999999999991</v>
      </c>
      <c r="S43" s="25">
        <v>2184.9999999999991</v>
      </c>
      <c r="T43" s="25">
        <v>2184.9999999999991</v>
      </c>
      <c r="U43" s="25">
        <v>2184.9999999999991</v>
      </c>
      <c r="V43" s="25">
        <v>2184.9999999999991</v>
      </c>
      <c r="W43" s="25">
        <v>2184.9999999999991</v>
      </c>
      <c r="X43" s="25">
        <v>2184.9999999999991</v>
      </c>
      <c r="Y43" s="25">
        <v>2184.9999999999991</v>
      </c>
      <c r="Z43" s="26">
        <v>2184.9999999999991</v>
      </c>
      <c r="AA43" s="1">
        <f t="shared" si="2"/>
        <v>26219.999999999996</v>
      </c>
    </row>
    <row r="44" spans="1:27" ht="15" x14ac:dyDescent="0.3">
      <c r="A44" s="22" t="s">
        <v>50</v>
      </c>
      <c r="B44" s="27">
        <v>0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  <c r="U44" s="27">
        <v>0</v>
      </c>
      <c r="V44" s="27">
        <v>0</v>
      </c>
      <c r="W44" s="27">
        <v>0</v>
      </c>
      <c r="X44" s="27">
        <v>0</v>
      </c>
      <c r="Y44" s="27">
        <v>0</v>
      </c>
      <c r="Z44" s="28">
        <v>0</v>
      </c>
      <c r="AA44" s="1">
        <f t="shared" si="2"/>
        <v>0</v>
      </c>
    </row>
    <row r="45" spans="1:27" ht="15" x14ac:dyDescent="0.3">
      <c r="A45" s="22" t="s">
        <v>51</v>
      </c>
      <c r="B45" s="23">
        <v>6384349</v>
      </c>
      <c r="C45" s="24">
        <v>0.13211512234866715</v>
      </c>
      <c r="D45" s="24">
        <v>0.12831431110916725</v>
      </c>
      <c r="E45" s="24">
        <v>7.8609754041966795E-2</v>
      </c>
      <c r="F45" s="24">
        <v>7.8869353007734386E-2</v>
      </c>
      <c r="G45" s="24">
        <v>7.5639781831800271E-2</v>
      </c>
      <c r="H45" s="24">
        <v>0.10340922810685133</v>
      </c>
      <c r="I45" s="24">
        <v>4.7392768956225788E-2</v>
      </c>
      <c r="J45" s="24">
        <v>3.3080470353129401E-2</v>
      </c>
      <c r="K45" s="24">
        <v>6.0809151354906534E-2</v>
      </c>
      <c r="L45" s="24">
        <v>5.2896899301915025E-2</v>
      </c>
      <c r="M45" s="24">
        <v>9.6699074000062071E-2</v>
      </c>
      <c r="N45" s="24">
        <v>0.11216408558757392</v>
      </c>
      <c r="O45" s="25">
        <v>843469.04925159074</v>
      </c>
      <c r="P45" s="25">
        <v>819203.34381550085</v>
      </c>
      <c r="Q45" s="25">
        <v>501872.10460807668</v>
      </c>
      <c r="R45" s="25">
        <v>503529.47500557604</v>
      </c>
      <c r="S45" s="25">
        <v>482910.7654980722</v>
      </c>
      <c r="T45" s="25">
        <v>660200.6020547481</v>
      </c>
      <c r="U45" s="25">
        <v>302571.97709291114</v>
      </c>
      <c r="V45" s="25">
        <v>211197.26781853134</v>
      </c>
      <c r="W45" s="25">
        <v>388226.84464354615</v>
      </c>
      <c r="X45" s="25">
        <v>337712.26616128191</v>
      </c>
      <c r="Y45" s="25">
        <v>617360.63639322226</v>
      </c>
      <c r="Z45" s="26">
        <v>716094.66765694192</v>
      </c>
      <c r="AA45" s="1">
        <f t="shared" si="2"/>
        <v>6384348.9999999991</v>
      </c>
    </row>
    <row r="46" spans="1:27" ht="15" x14ac:dyDescent="0.3">
      <c r="A46" s="22" t="s">
        <v>52</v>
      </c>
      <c r="B46" s="23">
        <v>37524</v>
      </c>
      <c r="C46" s="24">
        <v>8.3333333333333329E-2</v>
      </c>
      <c r="D46" s="24">
        <v>8.3333333333333329E-2</v>
      </c>
      <c r="E46" s="24">
        <v>8.3333333333333329E-2</v>
      </c>
      <c r="F46" s="24">
        <v>8.3333333333333329E-2</v>
      </c>
      <c r="G46" s="24">
        <v>8.3333333333333329E-2</v>
      </c>
      <c r="H46" s="24">
        <v>8.3333333333333329E-2</v>
      </c>
      <c r="I46" s="24">
        <v>8.3333333333333329E-2</v>
      </c>
      <c r="J46" s="24">
        <v>8.3333333333333329E-2</v>
      </c>
      <c r="K46" s="24">
        <v>8.3333333333333329E-2</v>
      </c>
      <c r="L46" s="24">
        <v>8.3333333333333329E-2</v>
      </c>
      <c r="M46" s="24">
        <v>8.3333333333333329E-2</v>
      </c>
      <c r="N46" s="24">
        <v>8.3333333333333329E-2</v>
      </c>
      <c r="O46" s="25">
        <v>3127</v>
      </c>
      <c r="P46" s="25">
        <v>3127</v>
      </c>
      <c r="Q46" s="25">
        <v>3127</v>
      </c>
      <c r="R46" s="25">
        <v>3127</v>
      </c>
      <c r="S46" s="25">
        <v>3127</v>
      </c>
      <c r="T46" s="25">
        <v>3127</v>
      </c>
      <c r="U46" s="25">
        <v>3127</v>
      </c>
      <c r="V46" s="25">
        <v>3127</v>
      </c>
      <c r="W46" s="25">
        <v>3127</v>
      </c>
      <c r="X46" s="25">
        <v>3127</v>
      </c>
      <c r="Y46" s="25">
        <v>3127</v>
      </c>
      <c r="Z46" s="26">
        <v>3127</v>
      </c>
      <c r="AA46" s="1">
        <f t="shared" si="2"/>
        <v>37524</v>
      </c>
    </row>
    <row r="47" spans="1:27" ht="15.6" x14ac:dyDescent="0.3">
      <c r="A47" s="20" t="s">
        <v>53</v>
      </c>
      <c r="B47" s="32">
        <f>SUM(B48:B51)</f>
        <v>39027604</v>
      </c>
      <c r="C47" s="30">
        <f t="shared" ref="C47:Z47" si="11">SUM(C48:C51)</f>
        <v>0.35414202471931505</v>
      </c>
      <c r="D47" s="30">
        <f t="shared" si="11"/>
        <v>0.35613139607795052</v>
      </c>
      <c r="E47" s="30">
        <f t="shared" si="11"/>
        <v>0.33374933560012177</v>
      </c>
      <c r="F47" s="30">
        <f t="shared" si="11"/>
        <v>0.32223432112153649</v>
      </c>
      <c r="G47" s="30">
        <f t="shared" si="11"/>
        <v>0.31722123603775076</v>
      </c>
      <c r="H47" s="30">
        <f t="shared" si="11"/>
        <v>0.31373040955927556</v>
      </c>
      <c r="I47" s="30">
        <f t="shared" si="11"/>
        <v>0.33021175080042914</v>
      </c>
      <c r="J47" s="30">
        <f t="shared" si="11"/>
        <v>0.32038827743038939</v>
      </c>
      <c r="K47" s="30">
        <f t="shared" si="11"/>
        <v>0.32629451084611388</v>
      </c>
      <c r="L47" s="30">
        <f t="shared" si="11"/>
        <v>0.32435479781854731</v>
      </c>
      <c r="M47" s="30">
        <f t="shared" si="11"/>
        <v>0.32482114933314504</v>
      </c>
      <c r="N47" s="30">
        <f t="shared" si="11"/>
        <v>0.37672079065542524</v>
      </c>
      <c r="O47" s="18">
        <f t="shared" si="11"/>
        <v>3775347.9953765059</v>
      </c>
      <c r="P47" s="18">
        <f t="shared" si="11"/>
        <v>3825352.8716452224</v>
      </c>
      <c r="Q47" s="18">
        <f t="shared" si="11"/>
        <v>3262756.9742153706</v>
      </c>
      <c r="R47" s="18">
        <f t="shared" si="11"/>
        <v>2973315.3514963752</v>
      </c>
      <c r="S47" s="18">
        <f t="shared" si="11"/>
        <v>2847306.3495817212</v>
      </c>
      <c r="T47" s="18">
        <f t="shared" si="11"/>
        <v>2759560.8688930646</v>
      </c>
      <c r="U47" s="18">
        <f t="shared" si="11"/>
        <v>3173836.175476185</v>
      </c>
      <c r="V47" s="18">
        <f t="shared" si="11"/>
        <v>2926913.1622008719</v>
      </c>
      <c r="W47" s="18">
        <f t="shared" si="11"/>
        <v>3075372.3575569578</v>
      </c>
      <c r="X47" s="18">
        <f t="shared" si="11"/>
        <v>3026615.6940414975</v>
      </c>
      <c r="Y47" s="18">
        <f t="shared" si="11"/>
        <v>3038337.9145731041</v>
      </c>
      <c r="Z47" s="19">
        <f t="shared" si="11"/>
        <v>4342888.2849431243</v>
      </c>
      <c r="AA47" s="1">
        <f t="shared" si="2"/>
        <v>39027604.000000007</v>
      </c>
    </row>
    <row r="48" spans="1:27" ht="15" x14ac:dyDescent="0.3">
      <c r="A48" s="22" t="s">
        <v>54</v>
      </c>
      <c r="B48" s="23">
        <v>2385372</v>
      </c>
      <c r="C48" s="24">
        <v>8.3333333333333329E-2</v>
      </c>
      <c r="D48" s="24">
        <v>8.3333333333333329E-2</v>
      </c>
      <c r="E48" s="24">
        <v>8.3333333333333329E-2</v>
      </c>
      <c r="F48" s="24">
        <v>8.3333333333333329E-2</v>
      </c>
      <c r="G48" s="24">
        <v>8.3333333333333329E-2</v>
      </c>
      <c r="H48" s="24">
        <v>8.3333333333333329E-2</v>
      </c>
      <c r="I48" s="24">
        <v>8.3333333333333329E-2</v>
      </c>
      <c r="J48" s="24">
        <v>8.3333333333333329E-2</v>
      </c>
      <c r="K48" s="24">
        <v>8.3333333333333329E-2</v>
      </c>
      <c r="L48" s="24">
        <v>8.3333333333333329E-2</v>
      </c>
      <c r="M48" s="24">
        <v>8.3333333333333329E-2</v>
      </c>
      <c r="N48" s="24">
        <v>8.3333333333333329E-2</v>
      </c>
      <c r="O48" s="25">
        <v>198781</v>
      </c>
      <c r="P48" s="25">
        <v>198781</v>
      </c>
      <c r="Q48" s="25">
        <v>198781</v>
      </c>
      <c r="R48" s="25">
        <v>198781</v>
      </c>
      <c r="S48" s="25">
        <v>198781</v>
      </c>
      <c r="T48" s="25">
        <v>198781</v>
      </c>
      <c r="U48" s="25">
        <v>198781</v>
      </c>
      <c r="V48" s="25">
        <v>198781</v>
      </c>
      <c r="W48" s="25">
        <v>198781</v>
      </c>
      <c r="X48" s="25">
        <v>198781</v>
      </c>
      <c r="Y48" s="25">
        <v>198781</v>
      </c>
      <c r="Z48" s="26">
        <v>198781</v>
      </c>
      <c r="AA48" s="1">
        <f t="shared" si="2"/>
        <v>2385372</v>
      </c>
    </row>
    <row r="49" spans="1:27" ht="30" x14ac:dyDescent="0.3">
      <c r="A49" s="22" t="s">
        <v>55</v>
      </c>
      <c r="B49" s="23">
        <v>11506213</v>
      </c>
      <c r="C49" s="24">
        <v>8.3333333333333329E-2</v>
      </c>
      <c r="D49" s="24">
        <v>8.3333333333333329E-2</v>
      </c>
      <c r="E49" s="24">
        <v>8.3333333333333329E-2</v>
      </c>
      <c r="F49" s="24">
        <v>8.3333333333333329E-2</v>
      </c>
      <c r="G49" s="24">
        <v>8.3333333333333329E-2</v>
      </c>
      <c r="H49" s="24">
        <v>8.3333333333333329E-2</v>
      </c>
      <c r="I49" s="24">
        <v>8.3333333333333329E-2</v>
      </c>
      <c r="J49" s="24">
        <v>8.3333333333333329E-2</v>
      </c>
      <c r="K49" s="24">
        <v>8.3333333333333329E-2</v>
      </c>
      <c r="L49" s="24">
        <v>8.3333333333333329E-2</v>
      </c>
      <c r="M49" s="24">
        <v>8.3333333333333329E-2</v>
      </c>
      <c r="N49" s="24">
        <v>8.3333333333333329E-2</v>
      </c>
      <c r="O49" s="25">
        <v>958851.08333333326</v>
      </c>
      <c r="P49" s="25">
        <v>958851.08333333326</v>
      </c>
      <c r="Q49" s="25">
        <v>958851.08333333326</v>
      </c>
      <c r="R49" s="25">
        <v>958851.08333333326</v>
      </c>
      <c r="S49" s="25">
        <v>958851.08333333326</v>
      </c>
      <c r="T49" s="25">
        <v>958851.08333333326</v>
      </c>
      <c r="U49" s="25">
        <v>958851.08333333326</v>
      </c>
      <c r="V49" s="25">
        <v>958851.08333333326</v>
      </c>
      <c r="W49" s="25">
        <v>958851.08333333326</v>
      </c>
      <c r="X49" s="25">
        <v>958851.08333333326</v>
      </c>
      <c r="Y49" s="25">
        <v>958851.08333333326</v>
      </c>
      <c r="Z49" s="26">
        <v>958851.08333333326</v>
      </c>
      <c r="AA49" s="1">
        <f t="shared" si="2"/>
        <v>11506213</v>
      </c>
    </row>
    <row r="50" spans="1:27" ht="15" x14ac:dyDescent="0.3">
      <c r="A50" s="22" t="s">
        <v>56</v>
      </c>
      <c r="B50" s="45">
        <v>0</v>
      </c>
      <c r="C50" s="46">
        <v>8.3333333333333329E-2</v>
      </c>
      <c r="D50" s="46">
        <v>8.3333333333333329E-2</v>
      </c>
      <c r="E50" s="46">
        <v>8.3333333333333329E-2</v>
      </c>
      <c r="F50" s="46">
        <v>8.3333333333333329E-2</v>
      </c>
      <c r="G50" s="46">
        <v>8.3333333333333329E-2</v>
      </c>
      <c r="H50" s="46">
        <v>8.3333333333333329E-2</v>
      </c>
      <c r="I50" s="46">
        <v>8.3333333333333329E-2</v>
      </c>
      <c r="J50" s="46">
        <v>8.3333333333333329E-2</v>
      </c>
      <c r="K50" s="46">
        <v>8.3333333333333329E-2</v>
      </c>
      <c r="L50" s="46">
        <v>8.3333333333333329E-2</v>
      </c>
      <c r="M50" s="46">
        <v>8.3333333333333329E-2</v>
      </c>
      <c r="N50" s="46">
        <v>8.3333333333333329E-2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8">
        <v>0</v>
      </c>
      <c r="AA50" s="1">
        <f t="shared" si="2"/>
        <v>0</v>
      </c>
    </row>
    <row r="51" spans="1:27" ht="15" x14ac:dyDescent="0.3">
      <c r="A51" s="22" t="s">
        <v>57</v>
      </c>
      <c r="B51" s="23">
        <v>25136019</v>
      </c>
      <c r="C51" s="24">
        <v>0.10414202471931505</v>
      </c>
      <c r="D51" s="24">
        <v>0.10613139607795051</v>
      </c>
      <c r="E51" s="24">
        <v>8.3749335600121766E-2</v>
      </c>
      <c r="F51" s="24">
        <v>7.2234321121536479E-2</v>
      </c>
      <c r="G51" s="24">
        <v>6.7221236037750778E-2</v>
      </c>
      <c r="H51" s="24">
        <v>6.373040955927553E-2</v>
      </c>
      <c r="I51" s="24">
        <v>8.0211750800429124E-2</v>
      </c>
      <c r="J51" s="24">
        <v>7.038827743038939E-2</v>
      </c>
      <c r="K51" s="24">
        <v>7.6294510846113883E-2</v>
      </c>
      <c r="L51" s="24">
        <v>7.4354797818547327E-2</v>
      </c>
      <c r="M51" s="24">
        <v>7.4821149333145029E-2</v>
      </c>
      <c r="N51" s="24">
        <v>0.12672079065542524</v>
      </c>
      <c r="O51" s="25">
        <v>2617715.9120431729</v>
      </c>
      <c r="P51" s="25">
        <v>2667720.7883118894</v>
      </c>
      <c r="Q51" s="25">
        <v>2105124.8908820371</v>
      </c>
      <c r="R51" s="25">
        <v>1815683.2681630421</v>
      </c>
      <c r="S51" s="25">
        <v>1689674.2662483882</v>
      </c>
      <c r="T51" s="25">
        <v>1601928.7855597313</v>
      </c>
      <c r="U51" s="25">
        <v>2016204.0921428516</v>
      </c>
      <c r="V51" s="25">
        <v>1769281.0788675388</v>
      </c>
      <c r="W51" s="25">
        <v>1917740.2742236247</v>
      </c>
      <c r="X51" s="25">
        <v>1868983.6107081643</v>
      </c>
      <c r="Y51" s="25">
        <v>1880705.8312397709</v>
      </c>
      <c r="Z51" s="26">
        <v>3185256.2016097913</v>
      </c>
      <c r="AA51" s="1">
        <f t="shared" si="2"/>
        <v>25136019.000000004</v>
      </c>
    </row>
    <row r="52" spans="1:27" ht="15" x14ac:dyDescent="0.3">
      <c r="A52" s="22" t="s">
        <v>58</v>
      </c>
      <c r="B52" s="45">
        <v>0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8">
        <v>0</v>
      </c>
      <c r="AA52" s="1">
        <f t="shared" si="2"/>
        <v>0</v>
      </c>
    </row>
    <row r="53" spans="1:27" ht="15" x14ac:dyDescent="0.3">
      <c r="A53" s="22" t="s">
        <v>59</v>
      </c>
      <c r="B53" s="45">
        <v>0</v>
      </c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8">
        <v>0</v>
      </c>
      <c r="AA53" s="1">
        <f t="shared" si="2"/>
        <v>0</v>
      </c>
    </row>
    <row r="54" spans="1:27" ht="15" x14ac:dyDescent="0.3">
      <c r="A54" s="22" t="s">
        <v>60</v>
      </c>
      <c r="B54" s="45">
        <v>0</v>
      </c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8">
        <v>0</v>
      </c>
      <c r="AA54" s="1">
        <f t="shared" si="2"/>
        <v>0</v>
      </c>
    </row>
    <row r="55" spans="1:27" ht="15.6" x14ac:dyDescent="0.3">
      <c r="A55" s="20" t="s">
        <v>61</v>
      </c>
      <c r="B55" s="32">
        <f>SUM(B56:B59)</f>
        <v>28742651</v>
      </c>
      <c r="C55" s="30">
        <f t="shared" ref="C55:Z55" si="12">SUM(C56:C59)</f>
        <v>0.29516596026945274</v>
      </c>
      <c r="D55" s="30">
        <f t="shared" si="12"/>
        <v>0.25902675633637462</v>
      </c>
      <c r="E55" s="30">
        <f t="shared" si="12"/>
        <v>0.24589162323680736</v>
      </c>
      <c r="F55" s="30">
        <f t="shared" si="12"/>
        <v>0.23098367068747871</v>
      </c>
      <c r="G55" s="30">
        <f t="shared" si="12"/>
        <v>0.24805266522964114</v>
      </c>
      <c r="H55" s="30">
        <f t="shared" si="12"/>
        <v>0.24361461214145852</v>
      </c>
      <c r="I55" s="30">
        <f t="shared" si="12"/>
        <v>0.23523178580077003</v>
      </c>
      <c r="J55" s="30">
        <f t="shared" si="12"/>
        <v>0.24516833075651284</v>
      </c>
      <c r="K55" s="30">
        <f t="shared" si="12"/>
        <v>0.23839135434004066</v>
      </c>
      <c r="L55" s="30">
        <f t="shared" si="12"/>
        <v>0.25138649233143295</v>
      </c>
      <c r="M55" s="30">
        <f t="shared" si="12"/>
        <v>0.24571357588176679</v>
      </c>
      <c r="N55" s="30">
        <f t="shared" si="12"/>
        <v>0.2613731729882634</v>
      </c>
      <c r="O55" s="18">
        <f t="shared" si="12"/>
        <v>2603954.5438986975</v>
      </c>
      <c r="P55" s="18">
        <f t="shared" si="12"/>
        <v>2436937.8995668516</v>
      </c>
      <c r="Q55" s="18">
        <f t="shared" si="12"/>
        <v>2376234.1315147304</v>
      </c>
      <c r="R55" s="18">
        <f t="shared" si="12"/>
        <v>2307337.3120591063</v>
      </c>
      <c r="S55" s="18">
        <f t="shared" si="12"/>
        <v>2386221.3460248136</v>
      </c>
      <c r="T55" s="18">
        <f t="shared" si="12"/>
        <v>2365710.9680007864</v>
      </c>
      <c r="U55" s="18">
        <f t="shared" si="12"/>
        <v>2326969.8953409949</v>
      </c>
      <c r="V55" s="18">
        <f t="shared" si="12"/>
        <v>2372891.4490596065</v>
      </c>
      <c r="W55" s="18">
        <f t="shared" si="12"/>
        <v>2341571.7813134319</v>
      </c>
      <c r="X55" s="18">
        <f t="shared" si="12"/>
        <v>2401628.5646330295</v>
      </c>
      <c r="Y55" s="18">
        <f t="shared" si="12"/>
        <v>2375411.2890463099</v>
      </c>
      <c r="Z55" s="19">
        <f t="shared" si="12"/>
        <v>2447781.8195416392</v>
      </c>
      <c r="AA55" s="1">
        <f t="shared" si="2"/>
        <v>28742650.999999996</v>
      </c>
    </row>
    <row r="56" spans="1:27" ht="15" x14ac:dyDescent="0.3">
      <c r="A56" s="22" t="s">
        <v>62</v>
      </c>
      <c r="B56" s="23">
        <v>15811396</v>
      </c>
      <c r="C56" s="24">
        <v>8.3333333333333329E-2</v>
      </c>
      <c r="D56" s="24">
        <v>8.3333333333333329E-2</v>
      </c>
      <c r="E56" s="24">
        <v>8.3333333333333329E-2</v>
      </c>
      <c r="F56" s="24">
        <v>8.3333333333333329E-2</v>
      </c>
      <c r="G56" s="24">
        <v>8.3333333333333329E-2</v>
      </c>
      <c r="H56" s="24">
        <v>8.3333333333333329E-2</v>
      </c>
      <c r="I56" s="24">
        <v>8.3333333333333329E-2</v>
      </c>
      <c r="J56" s="24">
        <v>8.3333333333333329E-2</v>
      </c>
      <c r="K56" s="24">
        <v>8.3333333333333329E-2</v>
      </c>
      <c r="L56" s="24">
        <v>8.3333333333333329E-2</v>
      </c>
      <c r="M56" s="24">
        <v>8.3333333333333329E-2</v>
      </c>
      <c r="N56" s="24">
        <v>8.3333333333333329E-2</v>
      </c>
      <c r="O56" s="25">
        <v>1317616.3333333333</v>
      </c>
      <c r="P56" s="25">
        <v>1317616.3333333333</v>
      </c>
      <c r="Q56" s="25">
        <v>1317616.3333333333</v>
      </c>
      <c r="R56" s="25">
        <v>1317616.3333333333</v>
      </c>
      <c r="S56" s="25">
        <v>1317616.3333333333</v>
      </c>
      <c r="T56" s="25">
        <v>1317616.3333333333</v>
      </c>
      <c r="U56" s="25">
        <v>1317616.3333333333</v>
      </c>
      <c r="V56" s="25">
        <v>1317616.3333333333</v>
      </c>
      <c r="W56" s="25">
        <v>1317616.3333333333</v>
      </c>
      <c r="X56" s="25">
        <v>1317616.3333333333</v>
      </c>
      <c r="Y56" s="25">
        <v>1317616.3333333333</v>
      </c>
      <c r="Z56" s="26">
        <v>1317616.3333333333</v>
      </c>
      <c r="AA56" s="1">
        <f t="shared" si="2"/>
        <v>15811396.000000002</v>
      </c>
    </row>
    <row r="57" spans="1:27" ht="15" x14ac:dyDescent="0.3">
      <c r="A57" s="22" t="s">
        <v>63</v>
      </c>
      <c r="B57" s="23">
        <v>4621481</v>
      </c>
      <c r="C57" s="24">
        <v>0.12849929360278611</v>
      </c>
      <c r="D57" s="24">
        <v>9.2360089669707962E-2</v>
      </c>
      <c r="E57" s="24">
        <v>7.9224956570140684E-2</v>
      </c>
      <c r="F57" s="24">
        <v>6.4317004020812085E-2</v>
      </c>
      <c r="G57" s="24">
        <v>8.1385998562974474E-2</v>
      </c>
      <c r="H57" s="24">
        <v>7.6947945474791848E-2</v>
      </c>
      <c r="I57" s="24">
        <v>6.8565119134103375E-2</v>
      </c>
      <c r="J57" s="24">
        <v>7.8501664089846213E-2</v>
      </c>
      <c r="K57" s="24">
        <v>7.1724687673373991E-2</v>
      </c>
      <c r="L57" s="24">
        <v>8.471982566476631E-2</v>
      </c>
      <c r="M57" s="24">
        <v>7.9046909215100145E-2</v>
      </c>
      <c r="N57" s="24">
        <v>9.4706506321596759E-2</v>
      </c>
      <c r="O57" s="25">
        <v>593857.04389869759</v>
      </c>
      <c r="P57" s="25">
        <v>426840.39956685161</v>
      </c>
      <c r="Q57" s="25">
        <v>366136.63151473034</v>
      </c>
      <c r="R57" s="25">
        <v>297239.81205910665</v>
      </c>
      <c r="S57" s="25">
        <v>376123.84602481383</v>
      </c>
      <c r="T57" s="25">
        <v>355613.4680007865</v>
      </c>
      <c r="U57" s="25">
        <v>316872.39534099522</v>
      </c>
      <c r="V57" s="25">
        <v>362793.94905960659</v>
      </c>
      <c r="W57" s="25">
        <v>331474.28131343209</v>
      </c>
      <c r="X57" s="25">
        <v>391531.06463302986</v>
      </c>
      <c r="Y57" s="25">
        <v>365313.78904631024</v>
      </c>
      <c r="Z57" s="26">
        <v>437684.3195416393</v>
      </c>
      <c r="AA57" s="1">
        <f t="shared" si="2"/>
        <v>4621481</v>
      </c>
    </row>
    <row r="58" spans="1:27" ht="15" x14ac:dyDescent="0.3">
      <c r="A58" s="22" t="s">
        <v>64</v>
      </c>
      <c r="B58" s="23">
        <v>8309774</v>
      </c>
      <c r="C58" s="24">
        <v>8.3333333333333329E-2</v>
      </c>
      <c r="D58" s="24">
        <v>8.3333333333333329E-2</v>
      </c>
      <c r="E58" s="24">
        <v>8.3333333333333329E-2</v>
      </c>
      <c r="F58" s="24">
        <v>8.3333333333333329E-2</v>
      </c>
      <c r="G58" s="24">
        <v>8.3333333333333329E-2</v>
      </c>
      <c r="H58" s="24">
        <v>8.3333333333333329E-2</v>
      </c>
      <c r="I58" s="24">
        <v>8.3333333333333329E-2</v>
      </c>
      <c r="J58" s="24">
        <v>8.3333333333333329E-2</v>
      </c>
      <c r="K58" s="24">
        <v>8.3333333333333329E-2</v>
      </c>
      <c r="L58" s="24">
        <v>8.3333333333333329E-2</v>
      </c>
      <c r="M58" s="24">
        <v>8.3333333333333329E-2</v>
      </c>
      <c r="N58" s="24">
        <v>8.3333333333333329E-2</v>
      </c>
      <c r="O58" s="25">
        <v>692481.16666666663</v>
      </c>
      <c r="P58" s="25">
        <v>692481.16666666663</v>
      </c>
      <c r="Q58" s="25">
        <v>692481.16666666663</v>
      </c>
      <c r="R58" s="25">
        <v>692481.16666666663</v>
      </c>
      <c r="S58" s="25">
        <v>692481.16666666663</v>
      </c>
      <c r="T58" s="25">
        <v>692481.16666666663</v>
      </c>
      <c r="U58" s="25">
        <v>692481.16666666663</v>
      </c>
      <c r="V58" s="25">
        <v>692481.16666666663</v>
      </c>
      <c r="W58" s="25">
        <v>692481.16666666663</v>
      </c>
      <c r="X58" s="25">
        <v>692481.16666666663</v>
      </c>
      <c r="Y58" s="25">
        <v>692481.16666666663</v>
      </c>
      <c r="Z58" s="26">
        <v>692481.16666666663</v>
      </c>
      <c r="AA58" s="1">
        <f t="shared" si="2"/>
        <v>8309774.0000000009</v>
      </c>
    </row>
    <row r="59" spans="1:27" ht="15" x14ac:dyDescent="0.3">
      <c r="A59" s="22" t="s">
        <v>60</v>
      </c>
      <c r="B59" s="45">
        <v>0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8">
        <v>0</v>
      </c>
      <c r="AA59" s="1">
        <f t="shared" si="2"/>
        <v>0</v>
      </c>
    </row>
    <row r="60" spans="1:27" ht="15.6" x14ac:dyDescent="0.3">
      <c r="A60" s="20" t="s">
        <v>65</v>
      </c>
      <c r="B60" s="32">
        <f>SUM(B61:B64)</f>
        <v>2151224</v>
      </c>
      <c r="C60" s="30">
        <f t="shared" ref="C60:Z60" si="13">SUM(C61:C64)</f>
        <v>8.3333333333333329E-2</v>
      </c>
      <c r="D60" s="30">
        <f t="shared" si="13"/>
        <v>8.3333333333333329E-2</v>
      </c>
      <c r="E60" s="30">
        <f t="shared" si="13"/>
        <v>8.3333333333333329E-2</v>
      </c>
      <c r="F60" s="30">
        <f t="shared" si="13"/>
        <v>8.3333333333333329E-2</v>
      </c>
      <c r="G60" s="30">
        <f t="shared" si="13"/>
        <v>8.3333333333333329E-2</v>
      </c>
      <c r="H60" s="30">
        <f t="shared" si="13"/>
        <v>8.3333333333333329E-2</v>
      </c>
      <c r="I60" s="30">
        <f t="shared" si="13"/>
        <v>8.3333333333333329E-2</v>
      </c>
      <c r="J60" s="30">
        <f t="shared" si="13"/>
        <v>8.3333333333333329E-2</v>
      </c>
      <c r="K60" s="30">
        <f t="shared" si="13"/>
        <v>8.3333333333333329E-2</v>
      </c>
      <c r="L60" s="30">
        <f t="shared" si="13"/>
        <v>8.3333333333333329E-2</v>
      </c>
      <c r="M60" s="30">
        <f t="shared" si="13"/>
        <v>8.3333333333333329E-2</v>
      </c>
      <c r="N60" s="30">
        <f t="shared" si="13"/>
        <v>8.3333333333333329E-2</v>
      </c>
      <c r="O60" s="18">
        <f t="shared" si="13"/>
        <v>179268.66666666666</v>
      </c>
      <c r="P60" s="18">
        <f t="shared" si="13"/>
        <v>179268.66666666666</v>
      </c>
      <c r="Q60" s="18">
        <f t="shared" si="13"/>
        <v>179268.66666666666</v>
      </c>
      <c r="R60" s="18">
        <f t="shared" si="13"/>
        <v>179268.66666666666</v>
      </c>
      <c r="S60" s="18">
        <f t="shared" si="13"/>
        <v>179268.66666666666</v>
      </c>
      <c r="T60" s="18">
        <f t="shared" si="13"/>
        <v>179268.66666666666</v>
      </c>
      <c r="U60" s="18">
        <f t="shared" si="13"/>
        <v>179268.66666666666</v>
      </c>
      <c r="V60" s="18">
        <f t="shared" si="13"/>
        <v>179268.66666666666</v>
      </c>
      <c r="W60" s="18">
        <f t="shared" si="13"/>
        <v>179268.66666666666</v>
      </c>
      <c r="X60" s="18">
        <f t="shared" si="13"/>
        <v>179268.66666666666</v>
      </c>
      <c r="Y60" s="18">
        <f t="shared" si="13"/>
        <v>179268.66666666666</v>
      </c>
      <c r="Z60" s="19">
        <f t="shared" si="13"/>
        <v>179268.66666666666</v>
      </c>
      <c r="AA60" s="1">
        <f t="shared" si="2"/>
        <v>2151224.0000000005</v>
      </c>
    </row>
    <row r="61" spans="1:27" ht="15" x14ac:dyDescent="0.3">
      <c r="A61" s="22" t="s">
        <v>30</v>
      </c>
      <c r="B61" s="23">
        <v>2151224</v>
      </c>
      <c r="C61" s="24">
        <v>8.3333333333333329E-2</v>
      </c>
      <c r="D61" s="24">
        <v>8.3333333333333329E-2</v>
      </c>
      <c r="E61" s="24">
        <v>8.3333333333333329E-2</v>
      </c>
      <c r="F61" s="24">
        <v>8.3333333333333329E-2</v>
      </c>
      <c r="G61" s="24">
        <v>8.3333333333333329E-2</v>
      </c>
      <c r="H61" s="24">
        <v>8.3333333333333329E-2</v>
      </c>
      <c r="I61" s="24">
        <v>8.3333333333333329E-2</v>
      </c>
      <c r="J61" s="24">
        <v>8.3333333333333329E-2</v>
      </c>
      <c r="K61" s="24">
        <v>8.3333333333333329E-2</v>
      </c>
      <c r="L61" s="24">
        <v>8.3333333333333329E-2</v>
      </c>
      <c r="M61" s="24">
        <v>8.3333333333333329E-2</v>
      </c>
      <c r="N61" s="24">
        <v>8.3333333333333329E-2</v>
      </c>
      <c r="O61" s="25">
        <v>179268.66666666666</v>
      </c>
      <c r="P61" s="25">
        <v>179268.66666666666</v>
      </c>
      <c r="Q61" s="25">
        <v>179268.66666666666</v>
      </c>
      <c r="R61" s="25">
        <v>179268.66666666666</v>
      </c>
      <c r="S61" s="25">
        <v>179268.66666666666</v>
      </c>
      <c r="T61" s="25">
        <v>179268.66666666666</v>
      </c>
      <c r="U61" s="25">
        <v>179268.66666666666</v>
      </c>
      <c r="V61" s="25">
        <v>179268.66666666666</v>
      </c>
      <c r="W61" s="25">
        <v>179268.66666666666</v>
      </c>
      <c r="X61" s="25">
        <v>179268.66666666666</v>
      </c>
      <c r="Y61" s="25">
        <v>179268.66666666666</v>
      </c>
      <c r="Z61" s="26">
        <v>179268.66666666666</v>
      </c>
      <c r="AA61" s="1">
        <f t="shared" si="2"/>
        <v>2151224.0000000005</v>
      </c>
    </row>
    <row r="62" spans="1:27" ht="15" x14ac:dyDescent="0.3">
      <c r="A62" s="22" t="s">
        <v>31</v>
      </c>
      <c r="B62" s="49">
        <f>INT('[1]2024A-2025E'!I62)</f>
        <v>0</v>
      </c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2">
        <v>0</v>
      </c>
      <c r="AA62" s="1">
        <f t="shared" si="2"/>
        <v>0</v>
      </c>
    </row>
    <row r="63" spans="1:27" ht="15" x14ac:dyDescent="0.3">
      <c r="A63" s="22" t="s">
        <v>32</v>
      </c>
      <c r="B63" s="49">
        <f>INT('[1]2024A-2025E'!I63)</f>
        <v>0</v>
      </c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2">
        <v>0</v>
      </c>
      <c r="AA63" s="1">
        <f t="shared" si="2"/>
        <v>0</v>
      </c>
    </row>
    <row r="64" spans="1:27" ht="15" x14ac:dyDescent="0.3">
      <c r="A64" s="22" t="s">
        <v>33</v>
      </c>
      <c r="B64" s="49">
        <f>INT('[1]2024A-2025E'!I64)</f>
        <v>0</v>
      </c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2">
        <v>0</v>
      </c>
      <c r="AA64" s="1">
        <f t="shared" si="2"/>
        <v>0</v>
      </c>
    </row>
    <row r="65" spans="1:27" ht="46.8" x14ac:dyDescent="0.3">
      <c r="A65" s="36" t="s">
        <v>66</v>
      </c>
      <c r="B65" s="53">
        <v>0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</v>
      </c>
      <c r="N65" s="54">
        <v>0</v>
      </c>
      <c r="O65" s="55">
        <v>0</v>
      </c>
      <c r="P65" s="55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6">
        <v>0</v>
      </c>
      <c r="AA65" s="1">
        <f t="shared" si="2"/>
        <v>0</v>
      </c>
    </row>
    <row r="66" spans="1:27" ht="15.6" x14ac:dyDescent="0.3">
      <c r="A66" s="15" t="s">
        <v>67</v>
      </c>
      <c r="B66" s="40">
        <f>B67+B69</f>
        <v>59124249</v>
      </c>
      <c r="C66" s="57">
        <f t="shared" ref="C66:Z66" si="14">C67+C69</f>
        <v>9.3848588242279748E-2</v>
      </c>
      <c r="D66" s="57">
        <f t="shared" si="14"/>
        <v>9.2666153662775988E-2</v>
      </c>
      <c r="E66" s="57">
        <f t="shared" si="14"/>
        <v>9.3607392212754756E-2</v>
      </c>
      <c r="F66" s="57">
        <f t="shared" si="14"/>
        <v>9.3424775749798419E-2</v>
      </c>
      <c r="G66" s="57">
        <f t="shared" si="14"/>
        <v>7.5358547102363255E-2</v>
      </c>
      <c r="H66" s="57">
        <f t="shared" si="14"/>
        <v>8.6775274905841984E-2</v>
      </c>
      <c r="I66" s="57">
        <f t="shared" si="14"/>
        <v>7.482042758177565E-2</v>
      </c>
      <c r="J66" s="57">
        <f t="shared" si="14"/>
        <v>9.2150628172554414E-2</v>
      </c>
      <c r="K66" s="57">
        <f t="shared" si="14"/>
        <v>7.4105191498676726E-2</v>
      </c>
      <c r="L66" s="57">
        <f t="shared" si="14"/>
        <v>7.3685958938357318E-2</v>
      </c>
      <c r="M66" s="57">
        <f t="shared" si="14"/>
        <v>7.4058121496535886E-2</v>
      </c>
      <c r="N66" s="57">
        <f t="shared" si="14"/>
        <v>7.5498940436285758E-2</v>
      </c>
      <c r="O66" s="18">
        <f t="shared" si="14"/>
        <v>5548727.2995350203</v>
      </c>
      <c r="P66" s="18">
        <f t="shared" si="14"/>
        <v>5478816.7430302296</v>
      </c>
      <c r="Q66" s="18">
        <f t="shared" si="14"/>
        <v>5534466.7654275736</v>
      </c>
      <c r="R66" s="18">
        <f t="shared" si="14"/>
        <v>5523669.7042002436</v>
      </c>
      <c r="S66" s="18">
        <f t="shared" si="14"/>
        <v>4455517.5031583533</v>
      </c>
      <c r="T66" s="18">
        <f t="shared" si="14"/>
        <v>5130522.9605764532</v>
      </c>
      <c r="U66" s="18">
        <f t="shared" si="14"/>
        <v>4423701.5906313714</v>
      </c>
      <c r="V66" s="18">
        <f t="shared" si="14"/>
        <v>5448336.6855805218</v>
      </c>
      <c r="W66" s="18">
        <f t="shared" si="14"/>
        <v>4381413.7943604458</v>
      </c>
      <c r="X66" s="18">
        <f t="shared" si="14"/>
        <v>4356626.9840752138</v>
      </c>
      <c r="Y66" s="18">
        <f t="shared" si="14"/>
        <v>4378630.8158334401</v>
      </c>
      <c r="Z66" s="19">
        <f t="shared" si="14"/>
        <v>4463818.1535911281</v>
      </c>
      <c r="AA66" s="1">
        <f t="shared" si="2"/>
        <v>59124248.999999993</v>
      </c>
    </row>
    <row r="67" spans="1:27" ht="15.6" x14ac:dyDescent="0.3">
      <c r="A67" s="20" t="s">
        <v>68</v>
      </c>
      <c r="B67" s="32">
        <f>SUM(B68:B68)</f>
        <v>59124249</v>
      </c>
      <c r="C67" s="30">
        <f t="shared" ref="C67:Z67" si="15">SUM(C68:C68)</f>
        <v>9.3848588242279748E-2</v>
      </c>
      <c r="D67" s="30">
        <f t="shared" si="15"/>
        <v>9.2666153662775988E-2</v>
      </c>
      <c r="E67" s="30">
        <f t="shared" si="15"/>
        <v>9.3607392212754756E-2</v>
      </c>
      <c r="F67" s="30">
        <f t="shared" si="15"/>
        <v>9.3424775749798419E-2</v>
      </c>
      <c r="G67" s="30">
        <f t="shared" si="15"/>
        <v>7.5358547102363255E-2</v>
      </c>
      <c r="H67" s="30">
        <f t="shared" si="15"/>
        <v>8.6775274905841984E-2</v>
      </c>
      <c r="I67" s="30">
        <f t="shared" si="15"/>
        <v>7.482042758177565E-2</v>
      </c>
      <c r="J67" s="30">
        <f t="shared" si="15"/>
        <v>9.2150628172554414E-2</v>
      </c>
      <c r="K67" s="30">
        <f t="shared" si="15"/>
        <v>7.4105191498676726E-2</v>
      </c>
      <c r="L67" s="30">
        <f t="shared" si="15"/>
        <v>7.3685958938357318E-2</v>
      </c>
      <c r="M67" s="30">
        <f t="shared" si="15"/>
        <v>7.4058121496535886E-2</v>
      </c>
      <c r="N67" s="30">
        <f t="shared" si="15"/>
        <v>7.5498940436285758E-2</v>
      </c>
      <c r="O67" s="18">
        <f t="shared" si="15"/>
        <v>5548727.2995350203</v>
      </c>
      <c r="P67" s="18">
        <f t="shared" si="15"/>
        <v>5478816.7430302296</v>
      </c>
      <c r="Q67" s="18">
        <f t="shared" si="15"/>
        <v>5534466.7654275736</v>
      </c>
      <c r="R67" s="18">
        <f t="shared" si="15"/>
        <v>5523669.7042002436</v>
      </c>
      <c r="S67" s="18">
        <f t="shared" si="15"/>
        <v>4455517.5031583533</v>
      </c>
      <c r="T67" s="18">
        <f t="shared" si="15"/>
        <v>5130522.9605764532</v>
      </c>
      <c r="U67" s="18">
        <f t="shared" si="15"/>
        <v>4423701.5906313714</v>
      </c>
      <c r="V67" s="18">
        <f t="shared" si="15"/>
        <v>5448336.6855805218</v>
      </c>
      <c r="W67" s="18">
        <f t="shared" si="15"/>
        <v>4381413.7943604458</v>
      </c>
      <c r="X67" s="18">
        <f t="shared" si="15"/>
        <v>4356626.9840752138</v>
      </c>
      <c r="Y67" s="18">
        <f t="shared" si="15"/>
        <v>4378630.8158334401</v>
      </c>
      <c r="Z67" s="19">
        <f t="shared" si="15"/>
        <v>4463818.1535911281</v>
      </c>
      <c r="AA67" s="1">
        <f t="shared" si="2"/>
        <v>59124248.999999993</v>
      </c>
    </row>
    <row r="68" spans="1:27" ht="15" x14ac:dyDescent="0.3">
      <c r="A68" s="22" t="s">
        <v>69</v>
      </c>
      <c r="B68" s="23">
        <v>59124249</v>
      </c>
      <c r="C68" s="24">
        <v>9.3848588242279748E-2</v>
      </c>
      <c r="D68" s="24">
        <v>9.2666153662775988E-2</v>
      </c>
      <c r="E68" s="24">
        <v>9.3607392212754756E-2</v>
      </c>
      <c r="F68" s="24">
        <v>9.3424775749798419E-2</v>
      </c>
      <c r="G68" s="24">
        <v>7.5358547102363255E-2</v>
      </c>
      <c r="H68" s="24">
        <v>8.6775274905841984E-2</v>
      </c>
      <c r="I68" s="24">
        <v>7.482042758177565E-2</v>
      </c>
      <c r="J68" s="24">
        <v>9.2150628172554414E-2</v>
      </c>
      <c r="K68" s="24">
        <v>7.4105191498676726E-2</v>
      </c>
      <c r="L68" s="24">
        <v>7.3685958938357318E-2</v>
      </c>
      <c r="M68" s="24">
        <v>7.4058121496535886E-2</v>
      </c>
      <c r="N68" s="24">
        <v>7.5498940436285758E-2</v>
      </c>
      <c r="O68" s="25">
        <v>5548727.2995350203</v>
      </c>
      <c r="P68" s="25">
        <v>5478816.7430302296</v>
      </c>
      <c r="Q68" s="25">
        <v>5534466.7654275736</v>
      </c>
      <c r="R68" s="25">
        <v>5523669.7042002436</v>
      </c>
      <c r="S68" s="25">
        <v>4455517.5031583533</v>
      </c>
      <c r="T68" s="25">
        <v>5130522.9605764532</v>
      </c>
      <c r="U68" s="25">
        <v>4423701.5906313714</v>
      </c>
      <c r="V68" s="25">
        <v>5448336.6855805218</v>
      </c>
      <c r="W68" s="25">
        <v>4381413.7943604458</v>
      </c>
      <c r="X68" s="25">
        <v>4356626.9840752138</v>
      </c>
      <c r="Y68" s="25">
        <v>4378630.8158334401</v>
      </c>
      <c r="Z68" s="26">
        <v>4463818.1535911281</v>
      </c>
      <c r="AA68" s="1">
        <f t="shared" si="2"/>
        <v>59124248.999999993</v>
      </c>
    </row>
    <row r="69" spans="1:27" ht="46.8" x14ac:dyDescent="0.3">
      <c r="A69" s="36" t="s">
        <v>70</v>
      </c>
      <c r="B69" s="53">
        <v>0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5">
        <v>0</v>
      </c>
      <c r="P69" s="55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6">
        <v>0</v>
      </c>
      <c r="AA69" s="1">
        <f t="shared" si="2"/>
        <v>0</v>
      </c>
    </row>
    <row r="70" spans="1:27" ht="15.6" x14ac:dyDescent="0.3">
      <c r="A70" s="15" t="s">
        <v>71</v>
      </c>
      <c r="B70" s="58">
        <f>SUM(O70:Z70)</f>
        <v>168766410</v>
      </c>
      <c r="C70" s="57">
        <f t="shared" ref="C70:Z70" si="16">C71+C72+C73+C75+C81</f>
        <v>2.1761500193222822</v>
      </c>
      <c r="D70" s="57">
        <f t="shared" si="16"/>
        <v>3.1771936833693286</v>
      </c>
      <c r="E70" s="57">
        <f t="shared" si="16"/>
        <v>4.1753466239978128</v>
      </c>
      <c r="F70" s="57">
        <f t="shared" si="16"/>
        <v>5.1733860722922289</v>
      </c>
      <c r="G70" s="57">
        <f t="shared" si="16"/>
        <v>6.1616809439485642</v>
      </c>
      <c r="H70" s="57">
        <f t="shared" si="16"/>
        <v>7.1764371600312735</v>
      </c>
      <c r="I70" s="57">
        <f t="shared" si="16"/>
        <v>8.1537035897050032</v>
      </c>
      <c r="J70" s="57">
        <f t="shared" si="16"/>
        <v>9.1714689703305012</v>
      </c>
      <c r="K70" s="57">
        <f t="shared" si="16"/>
        <v>10.156364509105895</v>
      </c>
      <c r="L70" s="57">
        <f t="shared" si="16"/>
        <v>11.15779386528194</v>
      </c>
      <c r="M70" s="57">
        <f t="shared" si="16"/>
        <v>12.159151303793989</v>
      </c>
      <c r="N70" s="57">
        <f t="shared" si="16"/>
        <v>13.161323258821181</v>
      </c>
      <c r="O70" s="18">
        <f t="shared" si="16"/>
        <v>13899321.351468382</v>
      </c>
      <c r="P70" s="18">
        <f t="shared" si="16"/>
        <v>14272176.994525734</v>
      </c>
      <c r="Q70" s="18">
        <f t="shared" si="16"/>
        <v>13804707.987617094</v>
      </c>
      <c r="R70" s="18">
        <f t="shared" si="16"/>
        <v>13505979.137924762</v>
      </c>
      <c r="S70" s="18">
        <f t="shared" si="16"/>
        <v>14559201.891123461</v>
      </c>
      <c r="T70" s="18">
        <f t="shared" si="16"/>
        <v>15129513.542834423</v>
      </c>
      <c r="U70" s="18">
        <f t="shared" si="16"/>
        <v>13309448.921843821</v>
      </c>
      <c r="V70" s="18">
        <f t="shared" si="16"/>
        <v>13396945.042879578</v>
      </c>
      <c r="W70" s="18">
        <f t="shared" si="16"/>
        <v>13875827.568000013</v>
      </c>
      <c r="X70" s="18">
        <f t="shared" si="16"/>
        <v>14185921.003578199</v>
      </c>
      <c r="Y70" s="18">
        <f t="shared" si="16"/>
        <v>14351692.535170801</v>
      </c>
      <c r="Z70" s="19">
        <f t="shared" si="16"/>
        <v>14475674.023033731</v>
      </c>
      <c r="AA70" s="1">
        <f t="shared" si="2"/>
        <v>168766410</v>
      </c>
    </row>
    <row r="71" spans="1:27" ht="15" x14ac:dyDescent="0.3">
      <c r="A71" s="22" t="s">
        <v>72</v>
      </c>
      <c r="B71" s="45">
        <f>INT('[1]2024A-2025E'!I71)</f>
        <v>0</v>
      </c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8">
        <v>0</v>
      </c>
      <c r="AA71" s="1">
        <f t="shared" ref="AA71:AA81" si="17">SUM(O71:Z71)</f>
        <v>0</v>
      </c>
    </row>
    <row r="72" spans="1:27" ht="15.6" x14ac:dyDescent="0.3">
      <c r="A72" s="20" t="s">
        <v>73</v>
      </c>
      <c r="B72" s="32">
        <v>167934665</v>
      </c>
      <c r="C72" s="59">
        <v>8.2301431080002499E-2</v>
      </c>
      <c r="D72" s="59">
        <v>8.4527529706552779E-2</v>
      </c>
      <c r="E72" s="59">
        <v>8.1739231785058181E-2</v>
      </c>
      <c r="F72" s="59">
        <v>7.9961296542430629E-2</v>
      </c>
      <c r="G72" s="59">
        <v>8.6322396846200911E-2</v>
      </c>
      <c r="H72" s="59">
        <v>8.9661885125431745E-2</v>
      </c>
      <c r="I72" s="59">
        <v>7.8883162123227019E-2</v>
      </c>
      <c r="J72" s="59">
        <v>7.9318342157946933E-2</v>
      </c>
      <c r="K72" s="59">
        <v>8.2259317607219135E-2</v>
      </c>
      <c r="L72" s="59">
        <v>8.4107906343583172E-2</v>
      </c>
      <c r="M72" s="59">
        <v>8.5093182297452788E-2</v>
      </c>
      <c r="N72" s="59">
        <v>8.5824318384894224E-2</v>
      </c>
      <c r="O72" s="18">
        <f t="shared" ref="O72:Z72" si="18">$B72*C72</f>
        <v>13821263.257440807</v>
      </c>
      <c r="P72" s="18">
        <f t="shared" si="18"/>
        <v>14195102.384547489</v>
      </c>
      <c r="Q72" s="18">
        <f t="shared" si="18"/>
        <v>13726850.507181097</v>
      </c>
      <c r="R72" s="18">
        <f t="shared" si="18"/>
        <v>13428273.547818746</v>
      </c>
      <c r="S72" s="18">
        <f t="shared" si="18"/>
        <v>14496522.796363806</v>
      </c>
      <c r="T72" s="18">
        <f t="shared" si="18"/>
        <v>15057338.641807863</v>
      </c>
      <c r="U72" s="18">
        <f t="shared" si="18"/>
        <v>13247217.405304817</v>
      </c>
      <c r="V72" s="18">
        <f t="shared" si="18"/>
        <v>13320299.218650196</v>
      </c>
      <c r="W72" s="18">
        <f t="shared" si="18"/>
        <v>13814190.945496947</v>
      </c>
      <c r="X72" s="18">
        <f t="shared" si="18"/>
        <v>14124633.075661015</v>
      </c>
      <c r="Y72" s="18">
        <f t="shared" si="18"/>
        <v>14290095.062906664</v>
      </c>
      <c r="Z72" s="19">
        <f t="shared" si="18"/>
        <v>14412878.156820552</v>
      </c>
      <c r="AA72" s="1">
        <f t="shared" si="17"/>
        <v>167934665</v>
      </c>
    </row>
    <row r="73" spans="1:27" ht="15.6" x14ac:dyDescent="0.3">
      <c r="A73" s="20" t="s">
        <v>74</v>
      </c>
      <c r="B73" s="32">
        <f>B74</f>
        <v>831745</v>
      </c>
      <c r="C73" s="30">
        <f t="shared" ref="C73:Z73" si="19">C74</f>
        <v>9.3848588242279748E-2</v>
      </c>
      <c r="D73" s="30">
        <f t="shared" si="19"/>
        <v>9.2666153662775988E-2</v>
      </c>
      <c r="E73" s="30">
        <f t="shared" si="19"/>
        <v>9.3607392212754756E-2</v>
      </c>
      <c r="F73" s="30">
        <f t="shared" si="19"/>
        <v>9.3424775749798419E-2</v>
      </c>
      <c r="G73" s="30">
        <f t="shared" si="19"/>
        <v>7.5358547102363255E-2</v>
      </c>
      <c r="H73" s="30">
        <f t="shared" si="19"/>
        <v>8.6775274905841984E-2</v>
      </c>
      <c r="I73" s="30">
        <f t="shared" si="19"/>
        <v>7.482042758177565E-2</v>
      </c>
      <c r="J73" s="30">
        <f t="shared" si="19"/>
        <v>9.2150628172554414E-2</v>
      </c>
      <c r="K73" s="30">
        <f t="shared" si="19"/>
        <v>7.4105191498676726E-2</v>
      </c>
      <c r="L73" s="30">
        <f t="shared" si="19"/>
        <v>7.3685958938357318E-2</v>
      </c>
      <c r="M73" s="30">
        <f t="shared" si="19"/>
        <v>7.4058121496535886E-2</v>
      </c>
      <c r="N73" s="30">
        <f t="shared" si="19"/>
        <v>7.5498940436285758E-2</v>
      </c>
      <c r="O73" s="18">
        <f t="shared" si="19"/>
        <v>78058.094027574974</v>
      </c>
      <c r="P73" s="18">
        <f t="shared" si="19"/>
        <v>77074.609978245615</v>
      </c>
      <c r="Q73" s="18">
        <f t="shared" si="19"/>
        <v>77857.480435997699</v>
      </c>
      <c r="R73" s="18">
        <f t="shared" si="19"/>
        <v>77705.590106016083</v>
      </c>
      <c r="S73" s="18">
        <f t="shared" si="19"/>
        <v>62679.094759655127</v>
      </c>
      <c r="T73" s="18">
        <f t="shared" si="19"/>
        <v>72174.901026559543</v>
      </c>
      <c r="U73" s="18">
        <f t="shared" si="19"/>
        <v>62231.516539003991</v>
      </c>
      <c r="V73" s="18">
        <f t="shared" si="19"/>
        <v>76645.824229381265</v>
      </c>
      <c r="W73" s="18">
        <f t="shared" si="19"/>
        <v>61636.622503066872</v>
      </c>
      <c r="X73" s="18">
        <f t="shared" si="19"/>
        <v>61287.92791718401</v>
      </c>
      <c r="Y73" s="18">
        <f t="shared" si="19"/>
        <v>61597.472264136239</v>
      </c>
      <c r="Z73" s="19">
        <f t="shared" si="19"/>
        <v>62795.866213178495</v>
      </c>
      <c r="AA73" s="1">
        <f t="shared" si="17"/>
        <v>831744.99999999977</v>
      </c>
    </row>
    <row r="74" spans="1:27" ht="30" x14ac:dyDescent="0.3">
      <c r="A74" s="22" t="s">
        <v>75</v>
      </c>
      <c r="B74" s="23">
        <v>831745</v>
      </c>
      <c r="C74" s="24">
        <v>9.3848588242279748E-2</v>
      </c>
      <c r="D74" s="24">
        <v>9.2666153662775988E-2</v>
      </c>
      <c r="E74" s="24">
        <v>9.3607392212754756E-2</v>
      </c>
      <c r="F74" s="24">
        <v>9.3424775749798419E-2</v>
      </c>
      <c r="G74" s="24">
        <v>7.5358547102363255E-2</v>
      </c>
      <c r="H74" s="24">
        <v>8.6775274905841984E-2</v>
      </c>
      <c r="I74" s="24">
        <v>7.482042758177565E-2</v>
      </c>
      <c r="J74" s="24">
        <v>9.2150628172554414E-2</v>
      </c>
      <c r="K74" s="24">
        <v>7.4105191498676726E-2</v>
      </c>
      <c r="L74" s="24">
        <v>7.3685958938357318E-2</v>
      </c>
      <c r="M74" s="24">
        <v>7.4058121496535886E-2</v>
      </c>
      <c r="N74" s="24">
        <v>7.5498940436285758E-2</v>
      </c>
      <c r="O74" s="25">
        <v>78058.094027574974</v>
      </c>
      <c r="P74" s="25">
        <v>77074.609978245615</v>
      </c>
      <c r="Q74" s="25">
        <v>77857.480435997699</v>
      </c>
      <c r="R74" s="25">
        <v>77705.590106016083</v>
      </c>
      <c r="S74" s="25">
        <v>62679.094759655127</v>
      </c>
      <c r="T74" s="25">
        <v>72174.901026559543</v>
      </c>
      <c r="U74" s="25">
        <v>62231.516539003991</v>
      </c>
      <c r="V74" s="25">
        <v>76645.824229381265</v>
      </c>
      <c r="W74" s="25">
        <v>61636.622503066872</v>
      </c>
      <c r="X74" s="25">
        <v>61287.92791718401</v>
      </c>
      <c r="Y74" s="25">
        <v>61597.472264136239</v>
      </c>
      <c r="Z74" s="26">
        <v>62795.866213178495</v>
      </c>
      <c r="AA74" s="1">
        <f t="shared" si="17"/>
        <v>831744.99999999977</v>
      </c>
    </row>
    <row r="75" spans="1:27" ht="15.6" x14ac:dyDescent="0.3">
      <c r="A75" s="20" t="s">
        <v>76</v>
      </c>
      <c r="B75" s="53">
        <f>SUM(B76:B80)</f>
        <v>0</v>
      </c>
      <c r="C75" s="54">
        <f t="shared" ref="C75:Z75" si="20">SUM(C76:C80)</f>
        <v>0</v>
      </c>
      <c r="D75" s="54">
        <f t="shared" si="20"/>
        <v>0</v>
      </c>
      <c r="E75" s="54">
        <f t="shared" si="20"/>
        <v>0</v>
      </c>
      <c r="F75" s="54">
        <f t="shared" si="20"/>
        <v>0</v>
      </c>
      <c r="G75" s="54">
        <f t="shared" si="20"/>
        <v>0</v>
      </c>
      <c r="H75" s="54">
        <f t="shared" si="20"/>
        <v>0</v>
      </c>
      <c r="I75" s="54">
        <f t="shared" si="20"/>
        <v>0</v>
      </c>
      <c r="J75" s="54">
        <f t="shared" si="20"/>
        <v>0</v>
      </c>
      <c r="K75" s="54">
        <f t="shared" si="20"/>
        <v>0</v>
      </c>
      <c r="L75" s="54">
        <f t="shared" si="20"/>
        <v>0</v>
      </c>
      <c r="M75" s="54">
        <f t="shared" si="20"/>
        <v>0</v>
      </c>
      <c r="N75" s="54">
        <f t="shared" si="20"/>
        <v>0</v>
      </c>
      <c r="O75" s="55">
        <f t="shared" si="20"/>
        <v>0</v>
      </c>
      <c r="P75" s="55">
        <f t="shared" si="20"/>
        <v>0</v>
      </c>
      <c r="Q75" s="55">
        <f t="shared" si="20"/>
        <v>0</v>
      </c>
      <c r="R75" s="55">
        <f t="shared" si="20"/>
        <v>0</v>
      </c>
      <c r="S75" s="55">
        <f t="shared" si="20"/>
        <v>0</v>
      </c>
      <c r="T75" s="55">
        <f t="shared" si="20"/>
        <v>0</v>
      </c>
      <c r="U75" s="55">
        <f t="shared" si="20"/>
        <v>0</v>
      </c>
      <c r="V75" s="55">
        <f t="shared" si="20"/>
        <v>0</v>
      </c>
      <c r="W75" s="55">
        <f t="shared" si="20"/>
        <v>0</v>
      </c>
      <c r="X75" s="55">
        <f t="shared" si="20"/>
        <v>0</v>
      </c>
      <c r="Y75" s="55">
        <f t="shared" si="20"/>
        <v>0</v>
      </c>
      <c r="Z75" s="56">
        <f t="shared" si="20"/>
        <v>0</v>
      </c>
      <c r="AA75" s="1">
        <f t="shared" si="17"/>
        <v>0</v>
      </c>
    </row>
    <row r="76" spans="1:27" ht="15" x14ac:dyDescent="0.3">
      <c r="A76" s="22" t="s">
        <v>77</v>
      </c>
      <c r="B76" s="49">
        <v>0</v>
      </c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1">
        <v>0</v>
      </c>
      <c r="P76" s="51">
        <v>0</v>
      </c>
      <c r="Q76" s="51">
        <v>0</v>
      </c>
      <c r="R76" s="51">
        <v>0</v>
      </c>
      <c r="S76" s="51">
        <v>0</v>
      </c>
      <c r="T76" s="51">
        <v>0</v>
      </c>
      <c r="U76" s="51">
        <v>0</v>
      </c>
      <c r="V76" s="51">
        <v>0</v>
      </c>
      <c r="W76" s="51">
        <v>0</v>
      </c>
      <c r="X76" s="51">
        <v>0</v>
      </c>
      <c r="Y76" s="51">
        <v>0</v>
      </c>
      <c r="Z76" s="52">
        <v>0</v>
      </c>
      <c r="AA76" s="1">
        <f t="shared" si="17"/>
        <v>0</v>
      </c>
    </row>
    <row r="77" spans="1:27" ht="15" x14ac:dyDescent="0.3">
      <c r="A77" s="22" t="s">
        <v>78</v>
      </c>
      <c r="B77" s="49">
        <v>0</v>
      </c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1">
        <v>0</v>
      </c>
      <c r="P77" s="51">
        <v>0</v>
      </c>
      <c r="Q77" s="51">
        <v>0</v>
      </c>
      <c r="R77" s="51">
        <v>0</v>
      </c>
      <c r="S77" s="51">
        <v>0</v>
      </c>
      <c r="T77" s="51">
        <v>0</v>
      </c>
      <c r="U77" s="51">
        <v>0</v>
      </c>
      <c r="V77" s="51">
        <v>0</v>
      </c>
      <c r="W77" s="51">
        <v>0</v>
      </c>
      <c r="X77" s="51">
        <v>0</v>
      </c>
      <c r="Y77" s="51">
        <v>0</v>
      </c>
      <c r="Z77" s="52">
        <v>0</v>
      </c>
      <c r="AA77" s="1">
        <f t="shared" si="17"/>
        <v>0</v>
      </c>
    </row>
    <row r="78" spans="1:27" ht="15" x14ac:dyDescent="0.3">
      <c r="A78" s="22" t="s">
        <v>32</v>
      </c>
      <c r="B78" s="49">
        <v>0</v>
      </c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1">
        <v>0</v>
      </c>
      <c r="P78" s="51">
        <v>0</v>
      </c>
      <c r="Q78" s="51">
        <v>0</v>
      </c>
      <c r="R78" s="51">
        <v>0</v>
      </c>
      <c r="S78" s="51">
        <v>0</v>
      </c>
      <c r="T78" s="51">
        <v>0</v>
      </c>
      <c r="U78" s="51">
        <v>0</v>
      </c>
      <c r="V78" s="51">
        <v>0</v>
      </c>
      <c r="W78" s="51">
        <v>0</v>
      </c>
      <c r="X78" s="51">
        <v>0</v>
      </c>
      <c r="Y78" s="51">
        <v>0</v>
      </c>
      <c r="Z78" s="52">
        <v>0</v>
      </c>
      <c r="AA78" s="1">
        <f t="shared" si="17"/>
        <v>0</v>
      </c>
    </row>
    <row r="79" spans="1:27" ht="15" x14ac:dyDescent="0.3">
      <c r="A79" s="22" t="s">
        <v>33</v>
      </c>
      <c r="B79" s="49">
        <v>0</v>
      </c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1">
        <v>0</v>
      </c>
      <c r="P79" s="51">
        <v>0</v>
      </c>
      <c r="Q79" s="51">
        <v>0</v>
      </c>
      <c r="R79" s="51">
        <v>0</v>
      </c>
      <c r="S79" s="51">
        <v>0</v>
      </c>
      <c r="T79" s="51">
        <v>0</v>
      </c>
      <c r="U79" s="51">
        <v>0</v>
      </c>
      <c r="V79" s="51">
        <v>0</v>
      </c>
      <c r="W79" s="51">
        <v>0</v>
      </c>
      <c r="X79" s="51">
        <v>0</v>
      </c>
      <c r="Y79" s="51">
        <v>0</v>
      </c>
      <c r="Z79" s="52">
        <v>0</v>
      </c>
      <c r="AA79" s="1">
        <f t="shared" si="17"/>
        <v>0</v>
      </c>
    </row>
    <row r="80" spans="1:27" ht="15" x14ac:dyDescent="0.3">
      <c r="A80" s="22" t="s">
        <v>79</v>
      </c>
      <c r="B80" s="49">
        <v>0</v>
      </c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2">
        <v>0</v>
      </c>
      <c r="AA80" s="1">
        <f t="shared" si="17"/>
        <v>0</v>
      </c>
    </row>
    <row r="81" spans="1:27" ht="46.8" x14ac:dyDescent="0.3">
      <c r="A81" s="36" t="s">
        <v>80</v>
      </c>
      <c r="B81" s="53">
        <v>0</v>
      </c>
      <c r="C81" s="54">
        <v>2</v>
      </c>
      <c r="D81" s="54">
        <v>3</v>
      </c>
      <c r="E81" s="54">
        <v>4</v>
      </c>
      <c r="F81" s="54">
        <v>5</v>
      </c>
      <c r="G81" s="54">
        <v>6</v>
      </c>
      <c r="H81" s="54">
        <v>7</v>
      </c>
      <c r="I81" s="54">
        <v>8</v>
      </c>
      <c r="J81" s="54">
        <v>9</v>
      </c>
      <c r="K81" s="54">
        <v>10</v>
      </c>
      <c r="L81" s="54">
        <v>11</v>
      </c>
      <c r="M81" s="54">
        <v>12</v>
      </c>
      <c r="N81" s="54">
        <v>13</v>
      </c>
      <c r="O81" s="55">
        <v>0</v>
      </c>
      <c r="P81" s="55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6">
        <v>0</v>
      </c>
      <c r="AA81" s="1">
        <f t="shared" si="17"/>
        <v>0</v>
      </c>
    </row>
    <row r="82" spans="1:27" ht="31.2" x14ac:dyDescent="0.3">
      <c r="A82" s="20" t="s">
        <v>81</v>
      </c>
      <c r="B82" s="53">
        <f>SUM(B83:B91)</f>
        <v>0</v>
      </c>
      <c r="C82" s="60">
        <f t="shared" ref="C82:Z82" si="21">SUM(C83:C91)</f>
        <v>0</v>
      </c>
      <c r="D82" s="60">
        <f t="shared" si="21"/>
        <v>0</v>
      </c>
      <c r="E82" s="60">
        <f t="shared" si="21"/>
        <v>0</v>
      </c>
      <c r="F82" s="60">
        <f t="shared" si="21"/>
        <v>0</v>
      </c>
      <c r="G82" s="60">
        <f t="shared" si="21"/>
        <v>0</v>
      </c>
      <c r="H82" s="60">
        <f t="shared" si="21"/>
        <v>0</v>
      </c>
      <c r="I82" s="60">
        <f t="shared" si="21"/>
        <v>0</v>
      </c>
      <c r="J82" s="60">
        <f t="shared" si="21"/>
        <v>0</v>
      </c>
      <c r="K82" s="60">
        <f t="shared" si="21"/>
        <v>0</v>
      </c>
      <c r="L82" s="60">
        <f t="shared" si="21"/>
        <v>0</v>
      </c>
      <c r="M82" s="60">
        <f t="shared" si="21"/>
        <v>0</v>
      </c>
      <c r="N82" s="60">
        <f t="shared" si="21"/>
        <v>0</v>
      </c>
      <c r="O82" s="55">
        <f t="shared" si="21"/>
        <v>0</v>
      </c>
      <c r="P82" s="55">
        <f t="shared" si="21"/>
        <v>0</v>
      </c>
      <c r="Q82" s="55">
        <f t="shared" si="21"/>
        <v>0</v>
      </c>
      <c r="R82" s="55">
        <f t="shared" si="21"/>
        <v>0</v>
      </c>
      <c r="S82" s="55">
        <f t="shared" si="21"/>
        <v>0</v>
      </c>
      <c r="T82" s="55">
        <f t="shared" si="21"/>
        <v>0</v>
      </c>
      <c r="U82" s="55">
        <f t="shared" si="21"/>
        <v>0</v>
      </c>
      <c r="V82" s="55">
        <f t="shared" si="21"/>
        <v>0</v>
      </c>
      <c r="W82" s="55">
        <f t="shared" si="21"/>
        <v>0</v>
      </c>
      <c r="X82" s="55">
        <f t="shared" si="21"/>
        <v>0</v>
      </c>
      <c r="Y82" s="55">
        <f t="shared" si="21"/>
        <v>0</v>
      </c>
      <c r="Z82" s="56">
        <f t="shared" si="21"/>
        <v>0</v>
      </c>
    </row>
    <row r="83" spans="1:27" ht="31.2" x14ac:dyDescent="0.3">
      <c r="A83" s="36" t="s">
        <v>82</v>
      </c>
      <c r="B83" s="53">
        <v>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5">
        <v>0</v>
      </c>
      <c r="P83" s="55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6">
        <v>0</v>
      </c>
    </row>
    <row r="84" spans="1:27" ht="53.25" customHeight="1" x14ac:dyDescent="0.3">
      <c r="A84" s="20" t="s">
        <v>83</v>
      </c>
      <c r="B84" s="53">
        <v>0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5">
        <v>0</v>
      </c>
      <c r="P84" s="55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6">
        <v>0</v>
      </c>
    </row>
    <row r="85" spans="1:27" ht="46.8" x14ac:dyDescent="0.3">
      <c r="A85" s="61" t="s">
        <v>84</v>
      </c>
      <c r="B85" s="53">
        <v>0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5">
        <v>0</v>
      </c>
      <c r="P85" s="55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6">
        <v>0</v>
      </c>
    </row>
    <row r="86" spans="1:27" ht="46.8" x14ac:dyDescent="0.3">
      <c r="A86" s="36" t="s">
        <v>85</v>
      </c>
      <c r="B86" s="53">
        <v>0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5">
        <v>0</v>
      </c>
      <c r="P86" s="55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6">
        <v>0</v>
      </c>
    </row>
    <row r="87" spans="1:27" ht="46.8" x14ac:dyDescent="0.3">
      <c r="A87" s="36" t="s">
        <v>86</v>
      </c>
      <c r="B87" s="53">
        <v>0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5">
        <v>0</v>
      </c>
      <c r="P87" s="55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6">
        <v>0</v>
      </c>
    </row>
    <row r="88" spans="1:27" ht="46.8" x14ac:dyDescent="0.3">
      <c r="A88" s="36" t="s">
        <v>87</v>
      </c>
      <c r="B88" s="53">
        <v>0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5">
        <v>0</v>
      </c>
      <c r="P88" s="55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6">
        <v>0</v>
      </c>
    </row>
    <row r="89" spans="1:27" ht="46.8" x14ac:dyDescent="0.3">
      <c r="A89" s="36" t="s">
        <v>88</v>
      </c>
      <c r="B89" s="53">
        <v>0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5">
        <v>0</v>
      </c>
      <c r="P89" s="55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6">
        <v>0</v>
      </c>
    </row>
    <row r="90" spans="1:27" ht="46.8" x14ac:dyDescent="0.3">
      <c r="A90" s="36" t="s">
        <v>89</v>
      </c>
      <c r="B90" s="53">
        <v>0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6">
        <v>0</v>
      </c>
    </row>
    <row r="91" spans="1:27" ht="15.6" x14ac:dyDescent="0.3">
      <c r="A91" s="20" t="s">
        <v>90</v>
      </c>
      <c r="B91" s="53">
        <v>0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5">
        <v>0</v>
      </c>
      <c r="P91" s="55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6">
        <v>0</v>
      </c>
    </row>
    <row r="92" spans="1:27" ht="46.8" x14ac:dyDescent="0.3">
      <c r="A92" s="75" t="s">
        <v>91</v>
      </c>
      <c r="B92" s="58">
        <f>B93+B102+B105+B108+B114</f>
        <v>2977307593</v>
      </c>
      <c r="C92" s="57">
        <f t="shared" ref="C92:Z92" si="22">C93+C102+C105+C108+C114</f>
        <v>2.9705298589086255</v>
      </c>
      <c r="D92" s="57">
        <f t="shared" si="22"/>
        <v>3.9710101138779863</v>
      </c>
      <c r="E92" s="57">
        <f t="shared" si="22"/>
        <v>4.9309742771135756</v>
      </c>
      <c r="F92" s="57">
        <f t="shared" si="22"/>
        <v>5.9343781175404811</v>
      </c>
      <c r="G92" s="57">
        <f t="shared" si="22"/>
        <v>6.9103949745987574</v>
      </c>
      <c r="H92" s="57">
        <f t="shared" si="22"/>
        <v>7.9166125104766367</v>
      </c>
      <c r="I92" s="57">
        <f t="shared" si="22"/>
        <v>8.906396284402625</v>
      </c>
      <c r="J92" s="57">
        <f t="shared" si="22"/>
        <v>9.907854695785149</v>
      </c>
      <c r="K92" s="57">
        <f t="shared" si="22"/>
        <v>10.903509373246187</v>
      </c>
      <c r="L92" s="57">
        <f t="shared" si="22"/>
        <v>11.881787108575237</v>
      </c>
      <c r="M92" s="57">
        <f t="shared" si="22"/>
        <v>12.884328839665132</v>
      </c>
      <c r="N92" s="57">
        <f t="shared" si="22"/>
        <v>13.882223845809605</v>
      </c>
      <c r="O92" s="18">
        <f t="shared" si="22"/>
        <v>329477319.30928242</v>
      </c>
      <c r="P92" s="18">
        <f t="shared" si="22"/>
        <v>337627511.23352313</v>
      </c>
      <c r="Q92" s="18">
        <f t="shared" si="22"/>
        <v>268044040.78152007</v>
      </c>
      <c r="R92" s="18">
        <f t="shared" si="22"/>
        <v>266415390.34275061</v>
      </c>
      <c r="S92" s="18">
        <f t="shared" si="22"/>
        <v>231678491.57022786</v>
      </c>
      <c r="T92" s="18">
        <f t="shared" si="22"/>
        <v>237924102.42583302</v>
      </c>
      <c r="U92" s="18">
        <f t="shared" si="22"/>
        <v>227374405.06331638</v>
      </c>
      <c r="V92" s="18">
        <f t="shared" si="22"/>
        <v>228851346.20437121</v>
      </c>
      <c r="W92" s="18">
        <f t="shared" si="22"/>
        <v>219877222.52904999</v>
      </c>
      <c r="X92" s="18">
        <f t="shared" si="22"/>
        <v>203828926.96520466</v>
      </c>
      <c r="Y92" s="18">
        <f t="shared" si="22"/>
        <v>214139903.92535216</v>
      </c>
      <c r="Z92" s="19">
        <f t="shared" si="22"/>
        <v>212068932.64956817</v>
      </c>
    </row>
    <row r="93" spans="1:27" ht="15.6" x14ac:dyDescent="0.3">
      <c r="A93" s="20" t="s">
        <v>92</v>
      </c>
      <c r="B93" s="32">
        <f>SUM(B94:B101)</f>
        <v>2060633433</v>
      </c>
      <c r="C93" s="30">
        <f t="shared" ref="C93:Z93" si="23">SUM(C94:C101)</f>
        <v>0.55386319224195901</v>
      </c>
      <c r="D93" s="30">
        <f t="shared" si="23"/>
        <v>0.5543434472113199</v>
      </c>
      <c r="E93" s="30">
        <f t="shared" si="23"/>
        <v>0.51430761044690887</v>
      </c>
      <c r="F93" s="30">
        <f t="shared" si="23"/>
        <v>0.51771145087381409</v>
      </c>
      <c r="G93" s="30">
        <f t="shared" si="23"/>
        <v>0.4937283079320911</v>
      </c>
      <c r="H93" s="30">
        <f t="shared" si="23"/>
        <v>0.4999458438099702</v>
      </c>
      <c r="I93" s="30">
        <f t="shared" si="23"/>
        <v>0.48972961773595886</v>
      </c>
      <c r="J93" s="30">
        <f t="shared" si="23"/>
        <v>0.49118802911848203</v>
      </c>
      <c r="K93" s="30">
        <f t="shared" si="23"/>
        <v>0.48684270657952045</v>
      </c>
      <c r="L93" s="30">
        <f t="shared" si="23"/>
        <v>0.46512044190857121</v>
      </c>
      <c r="M93" s="30">
        <f t="shared" si="23"/>
        <v>0.4676621729984658</v>
      </c>
      <c r="N93" s="30">
        <f t="shared" si="23"/>
        <v>0.4655571791429382</v>
      </c>
      <c r="O93" s="18">
        <f t="shared" si="23"/>
        <v>253087805.97594911</v>
      </c>
      <c r="P93" s="18">
        <f t="shared" si="23"/>
        <v>261237997.90018979</v>
      </c>
      <c r="Q93" s="18">
        <f t="shared" si="23"/>
        <v>191654527.44818676</v>
      </c>
      <c r="R93" s="18">
        <f t="shared" si="23"/>
        <v>190025877.0094173</v>
      </c>
      <c r="S93" s="18">
        <f t="shared" si="23"/>
        <v>155288978.23689455</v>
      </c>
      <c r="T93" s="18">
        <f t="shared" si="23"/>
        <v>161534589.0924997</v>
      </c>
      <c r="U93" s="18">
        <f t="shared" si="23"/>
        <v>150984891.72998306</v>
      </c>
      <c r="V93" s="18">
        <f t="shared" si="23"/>
        <v>152461832.8710379</v>
      </c>
      <c r="W93" s="18">
        <f t="shared" si="23"/>
        <v>143487709.19571668</v>
      </c>
      <c r="X93" s="18">
        <f t="shared" si="23"/>
        <v>127439413.63187134</v>
      </c>
      <c r="Y93" s="18">
        <f t="shared" si="23"/>
        <v>137750390.59201884</v>
      </c>
      <c r="Z93" s="19">
        <f t="shared" si="23"/>
        <v>135679419.31623486</v>
      </c>
    </row>
    <row r="94" spans="1:27" ht="15" x14ac:dyDescent="0.3">
      <c r="A94" s="22" t="s">
        <v>93</v>
      </c>
      <c r="B94" s="23">
        <v>1778548879</v>
      </c>
      <c r="C94" s="24">
        <v>0.12791547909124043</v>
      </c>
      <c r="D94" s="24">
        <v>0.13308838790185781</v>
      </c>
      <c r="E94" s="24">
        <v>9.4095929766333714E-2</v>
      </c>
      <c r="F94" s="24">
        <v>9.2558520072805087E-2</v>
      </c>
      <c r="G94" s="24">
        <v>7.3668254175731099E-2</v>
      </c>
      <c r="H94" s="24">
        <v>7.6790441014408753E-2</v>
      </c>
      <c r="I94" s="24">
        <v>7.1475467746082877E-2</v>
      </c>
      <c r="J94" s="24">
        <v>7.2215503396878461E-2</v>
      </c>
      <c r="K94" s="24">
        <v>6.7068937761378997E-2</v>
      </c>
      <c r="L94" s="24">
        <v>5.9873386109475429E-2</v>
      </c>
      <c r="M94" s="24">
        <v>6.6139368477318536E-2</v>
      </c>
      <c r="N94" s="24">
        <v>6.5110324486488583E-2</v>
      </c>
      <c r="O94" s="25">
        <v>227503931.94447359</v>
      </c>
      <c r="P94" s="25">
        <v>236704203.11076638</v>
      </c>
      <c r="Q94" s="25">
        <v>167354210.40437555</v>
      </c>
      <c r="R94" s="25">
        <v>164619852.11738649</v>
      </c>
      <c r="S94" s="25">
        <v>131022590.88213362</v>
      </c>
      <c r="T94" s="25">
        <v>136575552.78409231</v>
      </c>
      <c r="U94" s="25">
        <v>127122613.03579636</v>
      </c>
      <c r="V94" s="25">
        <v>128438802.61293888</v>
      </c>
      <c r="W94" s="25">
        <v>119285384.07122138</v>
      </c>
      <c r="X94" s="25">
        <v>106487743.7469417</v>
      </c>
      <c r="Y94" s="25">
        <v>117632099.66310282</v>
      </c>
      <c r="Z94" s="26">
        <v>115801894.62677053</v>
      </c>
    </row>
    <row r="95" spans="1:27" ht="15" x14ac:dyDescent="0.3">
      <c r="A95" s="22" t="s">
        <v>94</v>
      </c>
      <c r="B95" s="23">
        <v>223770872</v>
      </c>
      <c r="C95" s="24">
        <v>9.2614379817385212E-2</v>
      </c>
      <c r="D95" s="24">
        <v>8.7921725976128712E-2</v>
      </c>
      <c r="E95" s="62">
        <v>8.6878347347241772E-2</v>
      </c>
      <c r="F95" s="24">
        <v>9.1819597467675679E-2</v>
      </c>
      <c r="G95" s="24">
        <v>8.6726720423026676E-2</v>
      </c>
      <c r="H95" s="24">
        <v>8.9822069462228135E-2</v>
      </c>
      <c r="I95" s="24">
        <v>8.4920816656542691E-2</v>
      </c>
      <c r="J95" s="24">
        <v>8.5639192388270252E-2</v>
      </c>
      <c r="K95" s="24">
        <v>8.6440435484808162E-2</v>
      </c>
      <c r="L95" s="24">
        <v>7.1913722465762456E-2</v>
      </c>
      <c r="M95" s="24">
        <v>6.8189471187813946E-2</v>
      </c>
      <c r="N95" s="24">
        <v>6.7113521323116293E-2</v>
      </c>
      <c r="O95" s="25">
        <v>20724400.531475488</v>
      </c>
      <c r="P95" s="25">
        <v>19674321.289423373</v>
      </c>
      <c r="Q95" s="25">
        <v>19440843.54381118</v>
      </c>
      <c r="R95" s="25">
        <v>20546551.392030779</v>
      </c>
      <c r="S95" s="25">
        <v>19406913.854760889</v>
      </c>
      <c r="T95" s="25">
        <v>20099562.808407363</v>
      </c>
      <c r="U95" s="25">
        <v>19002805.194186684</v>
      </c>
      <c r="V95" s="25">
        <v>19163556.758098997</v>
      </c>
      <c r="W95" s="25">
        <v>19342851.624495264</v>
      </c>
      <c r="X95" s="25">
        <v>16092196.384929655</v>
      </c>
      <c r="Y95" s="25">
        <v>15258817.428916002</v>
      </c>
      <c r="Z95" s="26">
        <v>15018051.189464327</v>
      </c>
    </row>
    <row r="96" spans="1:27" ht="15" x14ac:dyDescent="0.3">
      <c r="A96" s="22" t="s">
        <v>95</v>
      </c>
      <c r="B96" s="23">
        <v>5621095</v>
      </c>
      <c r="C96" s="24">
        <v>8.3333333333333343E-2</v>
      </c>
      <c r="D96" s="24">
        <v>8.3333333333333343E-2</v>
      </c>
      <c r="E96" s="62">
        <v>8.3333333333333343E-2</v>
      </c>
      <c r="F96" s="24">
        <v>8.3333333333333343E-2</v>
      </c>
      <c r="G96" s="24">
        <v>8.3333333333333343E-2</v>
      </c>
      <c r="H96" s="24">
        <v>8.3333333333333343E-2</v>
      </c>
      <c r="I96" s="24">
        <v>8.3333333333333343E-2</v>
      </c>
      <c r="J96" s="24">
        <v>8.3333333333333343E-2</v>
      </c>
      <c r="K96" s="24">
        <v>8.3333333333333343E-2</v>
      </c>
      <c r="L96" s="24">
        <v>8.3333333333333343E-2</v>
      </c>
      <c r="M96" s="24">
        <v>8.3333333333333343E-2</v>
      </c>
      <c r="N96" s="24">
        <v>8.3333333333333343E-2</v>
      </c>
      <c r="O96" s="25">
        <v>468424.58333333337</v>
      </c>
      <c r="P96" s="25">
        <v>468424.58333333337</v>
      </c>
      <c r="Q96" s="25">
        <v>468424.58333333337</v>
      </c>
      <c r="R96" s="25">
        <v>468424.58333333337</v>
      </c>
      <c r="S96" s="25">
        <v>468424.58333333337</v>
      </c>
      <c r="T96" s="25">
        <v>468424.58333333337</v>
      </c>
      <c r="U96" s="25">
        <v>468424.58333333337</v>
      </c>
      <c r="V96" s="25">
        <v>468424.58333333337</v>
      </c>
      <c r="W96" s="25">
        <v>468424.58333333337</v>
      </c>
      <c r="X96" s="25">
        <v>468424.58333333337</v>
      </c>
      <c r="Y96" s="25">
        <v>468424.58333333337</v>
      </c>
      <c r="Z96" s="26">
        <v>468424.58333333337</v>
      </c>
    </row>
    <row r="97" spans="1:26" ht="15" x14ac:dyDescent="0.3">
      <c r="A97" s="22" t="s">
        <v>96</v>
      </c>
      <c r="B97" s="23">
        <v>24040863</v>
      </c>
      <c r="C97" s="24">
        <v>8.3333333333333329E-2</v>
      </c>
      <c r="D97" s="24">
        <v>8.3333333333333329E-2</v>
      </c>
      <c r="E97" s="24">
        <v>8.3333333333333329E-2</v>
      </c>
      <c r="F97" s="24">
        <v>8.3333333333333329E-2</v>
      </c>
      <c r="G97" s="24">
        <v>8.3333333333333329E-2</v>
      </c>
      <c r="H97" s="24">
        <v>8.3333333333333329E-2</v>
      </c>
      <c r="I97" s="24">
        <v>8.3333333333333329E-2</v>
      </c>
      <c r="J97" s="24">
        <v>8.3333333333333329E-2</v>
      </c>
      <c r="K97" s="24">
        <v>8.3333333333333329E-2</v>
      </c>
      <c r="L97" s="24">
        <v>8.3333333333333329E-2</v>
      </c>
      <c r="M97" s="24">
        <v>8.3333333333333329E-2</v>
      </c>
      <c r="N97" s="24">
        <v>8.3333333333333329E-2</v>
      </c>
      <c r="O97" s="25">
        <v>2003405.25</v>
      </c>
      <c r="P97" s="25">
        <v>2003405.25</v>
      </c>
      <c r="Q97" s="25">
        <v>2003405.25</v>
      </c>
      <c r="R97" s="25">
        <v>2003405.25</v>
      </c>
      <c r="S97" s="25">
        <v>2003405.25</v>
      </c>
      <c r="T97" s="25">
        <v>2003405.25</v>
      </c>
      <c r="U97" s="25">
        <v>2003405.25</v>
      </c>
      <c r="V97" s="25">
        <v>2003405.25</v>
      </c>
      <c r="W97" s="25">
        <v>2003405.25</v>
      </c>
      <c r="X97" s="25">
        <v>2003405.25</v>
      </c>
      <c r="Y97" s="25">
        <v>2003405.25</v>
      </c>
      <c r="Z97" s="26">
        <v>2003405.25</v>
      </c>
    </row>
    <row r="98" spans="1:26" ht="15" x14ac:dyDescent="0.3">
      <c r="A98" s="22" t="s">
        <v>97</v>
      </c>
      <c r="B98" s="45">
        <v>0</v>
      </c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8">
        <v>0</v>
      </c>
    </row>
    <row r="99" spans="1:26" ht="15" x14ac:dyDescent="0.3">
      <c r="A99" s="22" t="s">
        <v>98</v>
      </c>
      <c r="B99" s="23">
        <v>11812630</v>
      </c>
      <c r="C99" s="24">
        <v>8.3333333333333315E-2</v>
      </c>
      <c r="D99" s="24">
        <v>8.3333333333333315E-2</v>
      </c>
      <c r="E99" s="62">
        <v>8.3333333333333315E-2</v>
      </c>
      <c r="F99" s="24">
        <v>8.3333333333333315E-2</v>
      </c>
      <c r="G99" s="24">
        <v>8.3333333333333315E-2</v>
      </c>
      <c r="H99" s="24">
        <v>8.3333333333333315E-2</v>
      </c>
      <c r="I99" s="24">
        <v>8.3333333333333315E-2</v>
      </c>
      <c r="J99" s="24">
        <v>8.3333333333333315E-2</v>
      </c>
      <c r="K99" s="24">
        <v>8.3333333333333315E-2</v>
      </c>
      <c r="L99" s="24">
        <v>8.3333333333333315E-2</v>
      </c>
      <c r="M99" s="24">
        <v>8.3333333333333315E-2</v>
      </c>
      <c r="N99" s="24">
        <v>8.3333333333333315E-2</v>
      </c>
      <c r="O99" s="25">
        <v>984385.83333333314</v>
      </c>
      <c r="P99" s="25">
        <v>984385.83333333314</v>
      </c>
      <c r="Q99" s="25">
        <v>984385.83333333314</v>
      </c>
      <c r="R99" s="25">
        <v>984385.83333333314</v>
      </c>
      <c r="S99" s="25">
        <v>984385.83333333314</v>
      </c>
      <c r="T99" s="25">
        <v>984385.83333333314</v>
      </c>
      <c r="U99" s="25">
        <v>984385.83333333314</v>
      </c>
      <c r="V99" s="25">
        <v>984385.83333333314</v>
      </c>
      <c r="W99" s="25">
        <v>984385.83333333314</v>
      </c>
      <c r="X99" s="25">
        <v>984385.83333333314</v>
      </c>
      <c r="Y99" s="25">
        <v>984385.83333333314</v>
      </c>
      <c r="Z99" s="26">
        <v>984385.83333333314</v>
      </c>
    </row>
    <row r="100" spans="1:26" ht="15" x14ac:dyDescent="0.3">
      <c r="A100" s="22" t="s">
        <v>99</v>
      </c>
      <c r="B100" s="23">
        <v>16839094</v>
      </c>
      <c r="C100" s="24">
        <v>8.3333333333333329E-2</v>
      </c>
      <c r="D100" s="24">
        <v>8.3333333333333329E-2</v>
      </c>
      <c r="E100" s="24">
        <v>8.3333333333333329E-2</v>
      </c>
      <c r="F100" s="24">
        <v>8.3333333333333329E-2</v>
      </c>
      <c r="G100" s="24">
        <v>8.3333333333333329E-2</v>
      </c>
      <c r="H100" s="24">
        <v>8.3333333333333329E-2</v>
      </c>
      <c r="I100" s="24">
        <v>8.3333333333333329E-2</v>
      </c>
      <c r="J100" s="24">
        <v>8.3333333333333329E-2</v>
      </c>
      <c r="K100" s="24">
        <v>8.3333333333333329E-2</v>
      </c>
      <c r="L100" s="24">
        <v>8.3333333333333329E-2</v>
      </c>
      <c r="M100" s="24">
        <v>8.3333333333333329E-2</v>
      </c>
      <c r="N100" s="24">
        <v>8.3333333333333329E-2</v>
      </c>
      <c r="O100" s="25">
        <v>1403257.8333333333</v>
      </c>
      <c r="P100" s="25">
        <v>1403257.8333333333</v>
      </c>
      <c r="Q100" s="25">
        <v>1403257.8333333333</v>
      </c>
      <c r="R100" s="25">
        <v>1403257.8333333333</v>
      </c>
      <c r="S100" s="25">
        <v>1403257.8333333333</v>
      </c>
      <c r="T100" s="25">
        <v>1403257.8333333333</v>
      </c>
      <c r="U100" s="25">
        <v>1403257.8333333333</v>
      </c>
      <c r="V100" s="25">
        <v>1403257.8333333333</v>
      </c>
      <c r="W100" s="25">
        <v>1403257.8333333333</v>
      </c>
      <c r="X100" s="25">
        <v>1403257.8333333333</v>
      </c>
      <c r="Y100" s="25">
        <v>1403257.8333333333</v>
      </c>
      <c r="Z100" s="26">
        <v>1403257.8333333333</v>
      </c>
    </row>
    <row r="101" spans="1:26" ht="30" x14ac:dyDescent="0.3">
      <c r="A101" s="22" t="s">
        <v>100</v>
      </c>
      <c r="B101" s="45">
        <f>INT('[1]2024A-2025E'!I101)</f>
        <v>0</v>
      </c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8">
        <v>0</v>
      </c>
    </row>
    <row r="102" spans="1:26" ht="15.6" x14ac:dyDescent="0.3">
      <c r="A102" s="20" t="s">
        <v>101</v>
      </c>
      <c r="B102" s="32">
        <f>SUM(B103:B104)</f>
        <v>892944355</v>
      </c>
      <c r="C102" s="30">
        <f t="shared" ref="C102:Z102" si="24">SUM(C103:C104)</f>
        <v>0.16666666666666663</v>
      </c>
      <c r="D102" s="30">
        <f t="shared" si="24"/>
        <v>0.16666666666666663</v>
      </c>
      <c r="E102" s="30">
        <f t="shared" si="24"/>
        <v>0.16666666666666663</v>
      </c>
      <c r="F102" s="30">
        <f t="shared" si="24"/>
        <v>0.16666666666666663</v>
      </c>
      <c r="G102" s="30">
        <f t="shared" si="24"/>
        <v>0.16666666666666663</v>
      </c>
      <c r="H102" s="30">
        <f t="shared" si="24"/>
        <v>0.16666666666666663</v>
      </c>
      <c r="I102" s="30">
        <f t="shared" si="24"/>
        <v>0.16666666666666663</v>
      </c>
      <c r="J102" s="30">
        <f t="shared" si="24"/>
        <v>0.16666666666666663</v>
      </c>
      <c r="K102" s="30">
        <f t="shared" si="24"/>
        <v>0.16666666666666663</v>
      </c>
      <c r="L102" s="30">
        <f t="shared" si="24"/>
        <v>0.16666666666666663</v>
      </c>
      <c r="M102" s="30">
        <f t="shared" si="24"/>
        <v>0.16666666666666663</v>
      </c>
      <c r="N102" s="30">
        <f t="shared" si="24"/>
        <v>0.16666666666666663</v>
      </c>
      <c r="O102" s="18">
        <f t="shared" si="24"/>
        <v>74412029.583333313</v>
      </c>
      <c r="P102" s="18">
        <f t="shared" si="24"/>
        <v>74412029.583333313</v>
      </c>
      <c r="Q102" s="18">
        <f t="shared" si="24"/>
        <v>74412029.583333313</v>
      </c>
      <c r="R102" s="18">
        <f t="shared" si="24"/>
        <v>74412029.583333313</v>
      </c>
      <c r="S102" s="18">
        <f t="shared" si="24"/>
        <v>74412029.583333313</v>
      </c>
      <c r="T102" s="18">
        <f t="shared" si="24"/>
        <v>74412029.583333313</v>
      </c>
      <c r="U102" s="18">
        <f t="shared" si="24"/>
        <v>74412029.583333313</v>
      </c>
      <c r="V102" s="18">
        <f t="shared" si="24"/>
        <v>74412029.583333313</v>
      </c>
      <c r="W102" s="18">
        <f t="shared" si="24"/>
        <v>74412029.583333313</v>
      </c>
      <c r="X102" s="18">
        <f t="shared" si="24"/>
        <v>74412029.583333313</v>
      </c>
      <c r="Y102" s="18">
        <f t="shared" si="24"/>
        <v>74412029.583333313</v>
      </c>
      <c r="Z102" s="19">
        <f t="shared" si="24"/>
        <v>74412029.583333313</v>
      </c>
    </row>
    <row r="103" spans="1:26" ht="30" x14ac:dyDescent="0.3">
      <c r="A103" s="22" t="s">
        <v>102</v>
      </c>
      <c r="B103" s="23">
        <v>291759585</v>
      </c>
      <c r="C103" s="24">
        <v>8.3333333333333329E-2</v>
      </c>
      <c r="D103" s="24">
        <v>8.3333333333333329E-2</v>
      </c>
      <c r="E103" s="63">
        <v>8.3333333333333329E-2</v>
      </c>
      <c r="F103" s="24">
        <v>8.3333333333333329E-2</v>
      </c>
      <c r="G103" s="24">
        <v>8.3333333333333329E-2</v>
      </c>
      <c r="H103" s="24">
        <v>8.3333333333333329E-2</v>
      </c>
      <c r="I103" s="24">
        <v>8.3333333333333329E-2</v>
      </c>
      <c r="J103" s="24">
        <v>8.3333333333333329E-2</v>
      </c>
      <c r="K103" s="24">
        <v>8.3333333333333329E-2</v>
      </c>
      <c r="L103" s="24">
        <v>8.3333333333333329E-2</v>
      </c>
      <c r="M103" s="24">
        <v>8.3333333333333329E-2</v>
      </c>
      <c r="N103" s="24">
        <v>8.3333333333333329E-2</v>
      </c>
      <c r="O103" s="25">
        <v>24313298.75</v>
      </c>
      <c r="P103" s="25">
        <v>24313298.75</v>
      </c>
      <c r="Q103" s="25">
        <v>24313298.75</v>
      </c>
      <c r="R103" s="25">
        <v>24313298.75</v>
      </c>
      <c r="S103" s="25">
        <v>24313298.75</v>
      </c>
      <c r="T103" s="25">
        <v>24313298.75</v>
      </c>
      <c r="U103" s="25">
        <v>24313298.75</v>
      </c>
      <c r="V103" s="25">
        <v>24313298.75</v>
      </c>
      <c r="W103" s="25">
        <v>24313298.75</v>
      </c>
      <c r="X103" s="25">
        <v>24313298.75</v>
      </c>
      <c r="Y103" s="25">
        <v>24313298.75</v>
      </c>
      <c r="Z103" s="26">
        <v>24313298.75</v>
      </c>
    </row>
    <row r="104" spans="1:26" ht="30" x14ac:dyDescent="0.3">
      <c r="A104" s="22" t="s">
        <v>103</v>
      </c>
      <c r="B104" s="23">
        <v>601184770</v>
      </c>
      <c r="C104" s="24">
        <v>8.3333333333333315E-2</v>
      </c>
      <c r="D104" s="24">
        <v>8.3333333333333315E-2</v>
      </c>
      <c r="E104" s="24">
        <v>8.3333333333333315E-2</v>
      </c>
      <c r="F104" s="24">
        <v>8.3333333333333315E-2</v>
      </c>
      <c r="G104" s="24">
        <v>8.3333333333333315E-2</v>
      </c>
      <c r="H104" s="24">
        <v>8.3333333333333315E-2</v>
      </c>
      <c r="I104" s="24">
        <v>8.3333333333333315E-2</v>
      </c>
      <c r="J104" s="24">
        <v>8.3333333333333315E-2</v>
      </c>
      <c r="K104" s="24">
        <v>8.3333333333333315E-2</v>
      </c>
      <c r="L104" s="24">
        <v>8.3333333333333315E-2</v>
      </c>
      <c r="M104" s="24">
        <v>8.3333333333333315E-2</v>
      </c>
      <c r="N104" s="24">
        <v>8.3333333333333315E-2</v>
      </c>
      <c r="O104" s="25">
        <v>50098730.833333321</v>
      </c>
      <c r="P104" s="25">
        <v>50098730.833333321</v>
      </c>
      <c r="Q104" s="25">
        <v>50098730.833333321</v>
      </c>
      <c r="R104" s="25">
        <v>50098730.833333321</v>
      </c>
      <c r="S104" s="25">
        <v>50098730.833333321</v>
      </c>
      <c r="T104" s="25">
        <v>50098730.833333321</v>
      </c>
      <c r="U104" s="25">
        <v>50098730.833333321</v>
      </c>
      <c r="V104" s="25">
        <v>50098730.833333321</v>
      </c>
      <c r="W104" s="25">
        <v>50098730.833333321</v>
      </c>
      <c r="X104" s="25">
        <v>50098730.833333321</v>
      </c>
      <c r="Y104" s="25">
        <v>50098730.833333321</v>
      </c>
      <c r="Z104" s="26">
        <v>50098730.833333321</v>
      </c>
    </row>
    <row r="105" spans="1:26" ht="15.6" x14ac:dyDescent="0.3">
      <c r="A105" s="20" t="s">
        <v>104</v>
      </c>
      <c r="B105" s="32">
        <f>SUM(B106:B107)</f>
        <v>6338200</v>
      </c>
      <c r="C105" s="30">
        <f t="shared" ref="C105:Z105" si="25">SUM(C106:C107)</f>
        <v>8.3333333333333315E-2</v>
      </c>
      <c r="D105" s="30">
        <f t="shared" si="25"/>
        <v>8.3333333333333315E-2</v>
      </c>
      <c r="E105" s="30">
        <f t="shared" si="25"/>
        <v>8.3333333333333315E-2</v>
      </c>
      <c r="F105" s="30">
        <f t="shared" si="25"/>
        <v>8.3333333333333315E-2</v>
      </c>
      <c r="G105" s="30">
        <f t="shared" si="25"/>
        <v>8.3333333333333315E-2</v>
      </c>
      <c r="H105" s="30">
        <f t="shared" si="25"/>
        <v>8.3333333333333315E-2</v>
      </c>
      <c r="I105" s="30">
        <f t="shared" si="25"/>
        <v>8.3333333333333315E-2</v>
      </c>
      <c r="J105" s="30">
        <f t="shared" si="25"/>
        <v>8.3333333333333315E-2</v>
      </c>
      <c r="K105" s="30">
        <f t="shared" si="25"/>
        <v>8.3333333333333315E-2</v>
      </c>
      <c r="L105" s="30">
        <f t="shared" si="25"/>
        <v>8.3333333333333315E-2</v>
      </c>
      <c r="M105" s="30">
        <f t="shared" si="25"/>
        <v>8.3333333333333315E-2</v>
      </c>
      <c r="N105" s="30">
        <f t="shared" si="25"/>
        <v>8.3333333333333315E-2</v>
      </c>
      <c r="O105" s="18">
        <f t="shared" si="25"/>
        <v>528183.33333333326</v>
      </c>
      <c r="P105" s="18">
        <f t="shared" si="25"/>
        <v>528183.33333333326</v>
      </c>
      <c r="Q105" s="18">
        <f t="shared" si="25"/>
        <v>528183.33333333326</v>
      </c>
      <c r="R105" s="18">
        <f t="shared" si="25"/>
        <v>528183.33333333326</v>
      </c>
      <c r="S105" s="18">
        <f t="shared" si="25"/>
        <v>528183.33333333326</v>
      </c>
      <c r="T105" s="18">
        <f t="shared" si="25"/>
        <v>528183.33333333326</v>
      </c>
      <c r="U105" s="18">
        <f t="shared" si="25"/>
        <v>528183.33333333326</v>
      </c>
      <c r="V105" s="18">
        <f t="shared" si="25"/>
        <v>528183.33333333326</v>
      </c>
      <c r="W105" s="18">
        <f t="shared" si="25"/>
        <v>528183.33333333326</v>
      </c>
      <c r="X105" s="18">
        <f t="shared" si="25"/>
        <v>528183.33333333326</v>
      </c>
      <c r="Y105" s="18">
        <f t="shared" si="25"/>
        <v>528183.33333333326</v>
      </c>
      <c r="Z105" s="19">
        <f t="shared" si="25"/>
        <v>528183.33333333326</v>
      </c>
    </row>
    <row r="106" spans="1:26" ht="15" x14ac:dyDescent="0.3">
      <c r="A106" s="22" t="s">
        <v>105</v>
      </c>
      <c r="B106" s="45">
        <f>INT('[1]2024A-2025E'!I106)</f>
        <v>0</v>
      </c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8">
        <v>0</v>
      </c>
    </row>
    <row r="107" spans="1:26" ht="15" x14ac:dyDescent="0.3">
      <c r="A107" s="22" t="s">
        <v>106</v>
      </c>
      <c r="B107" s="23">
        <v>6338200</v>
      </c>
      <c r="C107" s="24">
        <v>8.3333333333333315E-2</v>
      </c>
      <c r="D107" s="24">
        <v>8.3333333333333315E-2</v>
      </c>
      <c r="E107" s="24">
        <v>8.3333333333333315E-2</v>
      </c>
      <c r="F107" s="24">
        <v>8.3333333333333315E-2</v>
      </c>
      <c r="G107" s="24">
        <v>8.3333333333333315E-2</v>
      </c>
      <c r="H107" s="24">
        <v>8.3333333333333315E-2</v>
      </c>
      <c r="I107" s="24">
        <v>8.3333333333333315E-2</v>
      </c>
      <c r="J107" s="24">
        <v>8.3333333333333315E-2</v>
      </c>
      <c r="K107" s="24">
        <v>8.3333333333333315E-2</v>
      </c>
      <c r="L107" s="24">
        <v>8.3333333333333315E-2</v>
      </c>
      <c r="M107" s="24">
        <v>8.3333333333333315E-2</v>
      </c>
      <c r="N107" s="24">
        <v>8.3333333333333315E-2</v>
      </c>
      <c r="O107" s="25">
        <v>528183.33333333326</v>
      </c>
      <c r="P107" s="25">
        <v>528183.33333333326</v>
      </c>
      <c r="Q107" s="25">
        <v>528183.33333333326</v>
      </c>
      <c r="R107" s="25">
        <v>528183.33333333326</v>
      </c>
      <c r="S107" s="25">
        <v>528183.33333333326</v>
      </c>
      <c r="T107" s="25">
        <v>528183.33333333326</v>
      </c>
      <c r="U107" s="25">
        <v>528183.33333333326</v>
      </c>
      <c r="V107" s="25">
        <v>528183.33333333326</v>
      </c>
      <c r="W107" s="25">
        <v>528183.33333333326</v>
      </c>
      <c r="X107" s="25">
        <v>528183.33333333326</v>
      </c>
      <c r="Y107" s="25">
        <v>528183.33333333326</v>
      </c>
      <c r="Z107" s="26">
        <v>528183.33333333326</v>
      </c>
    </row>
    <row r="108" spans="1:26" ht="15.6" x14ac:dyDescent="0.3">
      <c r="A108" s="20" t="s">
        <v>107</v>
      </c>
      <c r="B108" s="32">
        <f>SUM(B109:B113)</f>
        <v>17391605</v>
      </c>
      <c r="C108" s="64">
        <f t="shared" ref="C108:Z108" si="26">SUM(C109:C113)</f>
        <v>0.16666666666666666</v>
      </c>
      <c r="D108" s="64">
        <f t="shared" si="26"/>
        <v>0.16666666666666666</v>
      </c>
      <c r="E108" s="64">
        <f t="shared" si="26"/>
        <v>0.16666666666666666</v>
      </c>
      <c r="F108" s="64">
        <f t="shared" si="26"/>
        <v>0.16666666666666666</v>
      </c>
      <c r="G108" s="64">
        <f t="shared" si="26"/>
        <v>0.16666666666666666</v>
      </c>
      <c r="H108" s="64">
        <f t="shared" si="26"/>
        <v>0.16666666666666666</v>
      </c>
      <c r="I108" s="64">
        <f t="shared" si="26"/>
        <v>0.16666666666666666</v>
      </c>
      <c r="J108" s="64">
        <f t="shared" si="26"/>
        <v>0.16666666666666666</v>
      </c>
      <c r="K108" s="64">
        <f t="shared" si="26"/>
        <v>0.16666666666666666</v>
      </c>
      <c r="L108" s="64">
        <f t="shared" si="26"/>
        <v>0.16666666666666666</v>
      </c>
      <c r="M108" s="64">
        <f t="shared" si="26"/>
        <v>0.16666666666666666</v>
      </c>
      <c r="N108" s="64">
        <f t="shared" si="26"/>
        <v>0.16666666666666666</v>
      </c>
      <c r="O108" s="18">
        <f t="shared" si="26"/>
        <v>1449300.4166666667</v>
      </c>
      <c r="P108" s="18">
        <f t="shared" si="26"/>
        <v>1449300.4166666667</v>
      </c>
      <c r="Q108" s="18">
        <f t="shared" si="26"/>
        <v>1449300.4166666667</v>
      </c>
      <c r="R108" s="18">
        <f t="shared" si="26"/>
        <v>1449300.4166666667</v>
      </c>
      <c r="S108" s="18">
        <f t="shared" si="26"/>
        <v>1449300.4166666667</v>
      </c>
      <c r="T108" s="18">
        <f t="shared" si="26"/>
        <v>1449300.4166666667</v>
      </c>
      <c r="U108" s="18">
        <f t="shared" si="26"/>
        <v>1449300.4166666667</v>
      </c>
      <c r="V108" s="18">
        <f t="shared" si="26"/>
        <v>1449300.4166666667</v>
      </c>
      <c r="W108" s="18">
        <f t="shared" si="26"/>
        <v>1449300.4166666667</v>
      </c>
      <c r="X108" s="18">
        <f t="shared" si="26"/>
        <v>1449300.4166666667</v>
      </c>
      <c r="Y108" s="18">
        <f t="shared" si="26"/>
        <v>1449300.4166666667</v>
      </c>
      <c r="Z108" s="19">
        <f t="shared" si="26"/>
        <v>1449300.4166666667</v>
      </c>
    </row>
    <row r="109" spans="1:26" ht="15" x14ac:dyDescent="0.3">
      <c r="A109" s="22" t="s">
        <v>108</v>
      </c>
      <c r="B109" s="45">
        <f>INT('[1]2024A-2025E'!I109)</f>
        <v>0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8">
        <v>0</v>
      </c>
    </row>
    <row r="110" spans="1:26" ht="15" x14ac:dyDescent="0.3">
      <c r="A110" s="22" t="s">
        <v>109</v>
      </c>
      <c r="B110" s="23">
        <v>2653496</v>
      </c>
      <c r="C110" s="24">
        <v>8.3333333333333329E-2</v>
      </c>
      <c r="D110" s="24">
        <v>8.3333333333333329E-2</v>
      </c>
      <c r="E110" s="24">
        <v>8.3333333333333329E-2</v>
      </c>
      <c r="F110" s="24">
        <v>8.3333333333333329E-2</v>
      </c>
      <c r="G110" s="24">
        <v>8.3333333333333329E-2</v>
      </c>
      <c r="H110" s="24">
        <v>8.3333333333333329E-2</v>
      </c>
      <c r="I110" s="24">
        <v>8.3333333333333329E-2</v>
      </c>
      <c r="J110" s="24">
        <v>8.3333333333333329E-2</v>
      </c>
      <c r="K110" s="24">
        <v>8.3333333333333329E-2</v>
      </c>
      <c r="L110" s="24">
        <v>8.3333333333333329E-2</v>
      </c>
      <c r="M110" s="24">
        <v>8.3333333333333329E-2</v>
      </c>
      <c r="N110" s="24">
        <v>8.3333333333333329E-2</v>
      </c>
      <c r="O110" s="25">
        <v>221124.66666666666</v>
      </c>
      <c r="P110" s="25">
        <v>221124.66666666666</v>
      </c>
      <c r="Q110" s="25">
        <v>221124.66666666666</v>
      </c>
      <c r="R110" s="25">
        <v>221124.66666666666</v>
      </c>
      <c r="S110" s="25">
        <v>221124.66666666666</v>
      </c>
      <c r="T110" s="25">
        <v>221124.66666666666</v>
      </c>
      <c r="U110" s="25">
        <v>221124.66666666666</v>
      </c>
      <c r="V110" s="25">
        <v>221124.66666666666</v>
      </c>
      <c r="W110" s="25">
        <v>221124.66666666666</v>
      </c>
      <c r="X110" s="25">
        <v>221124.66666666666</v>
      </c>
      <c r="Y110" s="25">
        <v>221124.66666666666</v>
      </c>
      <c r="Z110" s="26">
        <v>221124.66666666666</v>
      </c>
    </row>
    <row r="111" spans="1:26" ht="15" x14ac:dyDescent="0.3">
      <c r="A111" s="22" t="s">
        <v>110</v>
      </c>
      <c r="B111" s="23">
        <v>14738109</v>
      </c>
      <c r="C111" s="24">
        <v>8.3333333333333329E-2</v>
      </c>
      <c r="D111" s="24">
        <v>8.3333333333333329E-2</v>
      </c>
      <c r="E111" s="24">
        <v>8.3333333333333329E-2</v>
      </c>
      <c r="F111" s="24">
        <v>8.3333333333333329E-2</v>
      </c>
      <c r="G111" s="24">
        <v>8.3333333333333329E-2</v>
      </c>
      <c r="H111" s="24">
        <v>8.3333333333333329E-2</v>
      </c>
      <c r="I111" s="24">
        <v>8.3333333333333329E-2</v>
      </c>
      <c r="J111" s="24">
        <v>8.3333333333333329E-2</v>
      </c>
      <c r="K111" s="24">
        <v>8.3333333333333329E-2</v>
      </c>
      <c r="L111" s="24">
        <v>8.3333333333333329E-2</v>
      </c>
      <c r="M111" s="24">
        <v>8.3333333333333329E-2</v>
      </c>
      <c r="N111" s="24">
        <v>8.3333333333333329E-2</v>
      </c>
      <c r="O111" s="25">
        <v>1228175.75</v>
      </c>
      <c r="P111" s="25">
        <v>1228175.75</v>
      </c>
      <c r="Q111" s="25">
        <v>1228175.75</v>
      </c>
      <c r="R111" s="25">
        <v>1228175.75</v>
      </c>
      <c r="S111" s="25">
        <v>1228175.75</v>
      </c>
      <c r="T111" s="25">
        <v>1228175.75</v>
      </c>
      <c r="U111" s="25">
        <v>1228175.75</v>
      </c>
      <c r="V111" s="25">
        <v>1228175.75</v>
      </c>
      <c r="W111" s="25">
        <v>1228175.75</v>
      </c>
      <c r="X111" s="25">
        <v>1228175.75</v>
      </c>
      <c r="Y111" s="25">
        <v>1228175.75</v>
      </c>
      <c r="Z111" s="26">
        <v>1228175.75</v>
      </c>
    </row>
    <row r="112" spans="1:26" ht="15" x14ac:dyDescent="0.3">
      <c r="A112" s="22" t="s">
        <v>111</v>
      </c>
      <c r="B112" s="49">
        <f>INT('[1]2024A-2025E'!I112)</f>
        <v>0</v>
      </c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1">
        <v>0</v>
      </c>
      <c r="P112" s="51">
        <v>0</v>
      </c>
      <c r="Q112" s="51">
        <v>0</v>
      </c>
      <c r="R112" s="51">
        <v>0</v>
      </c>
      <c r="S112" s="51">
        <v>0</v>
      </c>
      <c r="T112" s="51">
        <v>0</v>
      </c>
      <c r="U112" s="51">
        <v>0</v>
      </c>
      <c r="V112" s="51">
        <v>0</v>
      </c>
      <c r="W112" s="51">
        <v>0</v>
      </c>
      <c r="X112" s="51">
        <v>0</v>
      </c>
      <c r="Y112" s="51">
        <v>0</v>
      </c>
      <c r="Z112" s="52">
        <v>0</v>
      </c>
    </row>
    <row r="113" spans="1:26" ht="15" x14ac:dyDescent="0.3">
      <c r="A113" s="22" t="s">
        <v>112</v>
      </c>
      <c r="B113" s="49">
        <f>INT('[1]2024A-2025E'!I113)</f>
        <v>0</v>
      </c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1">
        <v>0</v>
      </c>
      <c r="P113" s="51">
        <v>0</v>
      </c>
      <c r="Q113" s="51">
        <v>0</v>
      </c>
      <c r="R113" s="51">
        <v>0</v>
      </c>
      <c r="S113" s="51">
        <v>0</v>
      </c>
      <c r="T113" s="51">
        <v>0</v>
      </c>
      <c r="U113" s="51">
        <v>0</v>
      </c>
      <c r="V113" s="51">
        <v>0</v>
      </c>
      <c r="W113" s="51">
        <v>0</v>
      </c>
      <c r="X113" s="51">
        <v>0</v>
      </c>
      <c r="Y113" s="51">
        <v>0</v>
      </c>
      <c r="Z113" s="52">
        <v>0</v>
      </c>
    </row>
    <row r="114" spans="1:26" ht="15.6" x14ac:dyDescent="0.3">
      <c r="A114" s="20" t="s">
        <v>113</v>
      </c>
      <c r="B114" s="53">
        <v>0</v>
      </c>
      <c r="C114" s="65">
        <v>2</v>
      </c>
      <c r="D114" s="65">
        <v>3</v>
      </c>
      <c r="E114" s="65">
        <v>4</v>
      </c>
      <c r="F114" s="65">
        <v>5</v>
      </c>
      <c r="G114" s="65">
        <v>6</v>
      </c>
      <c r="H114" s="65">
        <v>7</v>
      </c>
      <c r="I114" s="65">
        <v>8</v>
      </c>
      <c r="J114" s="65">
        <v>9</v>
      </c>
      <c r="K114" s="65">
        <v>10</v>
      </c>
      <c r="L114" s="65">
        <v>11</v>
      </c>
      <c r="M114" s="65">
        <v>12</v>
      </c>
      <c r="N114" s="65">
        <v>13</v>
      </c>
      <c r="O114" s="55">
        <v>0</v>
      </c>
      <c r="P114" s="55">
        <v>0</v>
      </c>
      <c r="Q114" s="55">
        <v>0</v>
      </c>
      <c r="R114" s="55">
        <v>0</v>
      </c>
      <c r="S114" s="55">
        <v>0</v>
      </c>
      <c r="T114" s="55">
        <v>0</v>
      </c>
      <c r="U114" s="55">
        <v>0</v>
      </c>
      <c r="V114" s="55">
        <v>0</v>
      </c>
      <c r="W114" s="55">
        <v>0</v>
      </c>
      <c r="X114" s="55">
        <v>0</v>
      </c>
      <c r="Y114" s="55">
        <v>0</v>
      </c>
      <c r="Z114" s="56">
        <v>0</v>
      </c>
    </row>
    <row r="115" spans="1:26" ht="31.2" x14ac:dyDescent="0.3">
      <c r="A115" s="66" t="s">
        <v>114</v>
      </c>
      <c r="B115" s="67">
        <f>B116+B119+B122+B123</f>
        <v>0</v>
      </c>
      <c r="C115" s="68">
        <f t="shared" ref="C115:Z115" si="27">C116+C119+C122+C123</f>
        <v>0</v>
      </c>
      <c r="D115" s="68">
        <f t="shared" si="27"/>
        <v>0</v>
      </c>
      <c r="E115" s="68">
        <f t="shared" si="27"/>
        <v>0</v>
      </c>
      <c r="F115" s="68">
        <f t="shared" si="27"/>
        <v>0</v>
      </c>
      <c r="G115" s="68">
        <f t="shared" si="27"/>
        <v>0</v>
      </c>
      <c r="H115" s="68">
        <f t="shared" si="27"/>
        <v>0</v>
      </c>
      <c r="I115" s="68">
        <f t="shared" si="27"/>
        <v>0</v>
      </c>
      <c r="J115" s="68">
        <f t="shared" si="27"/>
        <v>0</v>
      </c>
      <c r="K115" s="68">
        <f t="shared" si="27"/>
        <v>0</v>
      </c>
      <c r="L115" s="68">
        <f t="shared" si="27"/>
        <v>0</v>
      </c>
      <c r="M115" s="68">
        <f t="shared" si="27"/>
        <v>0</v>
      </c>
      <c r="N115" s="68">
        <f t="shared" si="27"/>
        <v>0</v>
      </c>
      <c r="O115" s="55">
        <f t="shared" si="27"/>
        <v>0</v>
      </c>
      <c r="P115" s="55">
        <f t="shared" si="27"/>
        <v>0</v>
      </c>
      <c r="Q115" s="55">
        <f t="shared" si="27"/>
        <v>0</v>
      </c>
      <c r="R115" s="55">
        <f t="shared" si="27"/>
        <v>0</v>
      </c>
      <c r="S115" s="55">
        <f t="shared" si="27"/>
        <v>0</v>
      </c>
      <c r="T115" s="55">
        <f t="shared" si="27"/>
        <v>0</v>
      </c>
      <c r="U115" s="55">
        <f t="shared" si="27"/>
        <v>0</v>
      </c>
      <c r="V115" s="55">
        <f t="shared" si="27"/>
        <v>0</v>
      </c>
      <c r="W115" s="55">
        <f t="shared" si="27"/>
        <v>0</v>
      </c>
      <c r="X115" s="55">
        <f t="shared" si="27"/>
        <v>0</v>
      </c>
      <c r="Y115" s="55">
        <f t="shared" si="27"/>
        <v>0</v>
      </c>
      <c r="Z115" s="56">
        <f t="shared" si="27"/>
        <v>0</v>
      </c>
    </row>
    <row r="116" spans="1:26" ht="15.6" x14ac:dyDescent="0.3">
      <c r="A116" s="20" t="s">
        <v>115</v>
      </c>
      <c r="B116" s="53">
        <f>SUM(B117:B118)</f>
        <v>0</v>
      </c>
      <c r="C116" s="54">
        <f t="shared" ref="C116:Z116" si="28">SUM(C117:C118)</f>
        <v>0</v>
      </c>
      <c r="D116" s="54">
        <f t="shared" si="28"/>
        <v>0</v>
      </c>
      <c r="E116" s="54">
        <f t="shared" si="28"/>
        <v>0</v>
      </c>
      <c r="F116" s="54">
        <f t="shared" si="28"/>
        <v>0</v>
      </c>
      <c r="G116" s="54">
        <f t="shared" si="28"/>
        <v>0</v>
      </c>
      <c r="H116" s="54">
        <f t="shared" si="28"/>
        <v>0</v>
      </c>
      <c r="I116" s="54">
        <f t="shared" si="28"/>
        <v>0</v>
      </c>
      <c r="J116" s="54">
        <f t="shared" si="28"/>
        <v>0</v>
      </c>
      <c r="K116" s="54">
        <f t="shared" si="28"/>
        <v>0</v>
      </c>
      <c r="L116" s="54">
        <f t="shared" si="28"/>
        <v>0</v>
      </c>
      <c r="M116" s="54">
        <f t="shared" si="28"/>
        <v>0</v>
      </c>
      <c r="N116" s="54">
        <f t="shared" si="28"/>
        <v>0</v>
      </c>
      <c r="O116" s="55">
        <f t="shared" si="28"/>
        <v>0</v>
      </c>
      <c r="P116" s="55">
        <f t="shared" si="28"/>
        <v>0</v>
      </c>
      <c r="Q116" s="55">
        <f t="shared" si="28"/>
        <v>0</v>
      </c>
      <c r="R116" s="55">
        <f t="shared" si="28"/>
        <v>0</v>
      </c>
      <c r="S116" s="55">
        <f t="shared" si="28"/>
        <v>0</v>
      </c>
      <c r="T116" s="55">
        <f t="shared" si="28"/>
        <v>0</v>
      </c>
      <c r="U116" s="55">
        <f t="shared" si="28"/>
        <v>0</v>
      </c>
      <c r="V116" s="55">
        <f t="shared" si="28"/>
        <v>0</v>
      </c>
      <c r="W116" s="55">
        <f t="shared" si="28"/>
        <v>0</v>
      </c>
      <c r="X116" s="55">
        <f t="shared" si="28"/>
        <v>0</v>
      </c>
      <c r="Y116" s="55">
        <f t="shared" si="28"/>
        <v>0</v>
      </c>
      <c r="Z116" s="56">
        <f t="shared" si="28"/>
        <v>0</v>
      </c>
    </row>
    <row r="117" spans="1:26" ht="15" x14ac:dyDescent="0.3">
      <c r="A117" s="22" t="s">
        <v>116</v>
      </c>
      <c r="B117" s="49">
        <f>'[1]2024A-2025E'!I117</f>
        <v>0</v>
      </c>
      <c r="C117" s="69">
        <f>'[1]2024A-2025E'!K117</f>
        <v>0</v>
      </c>
      <c r="D117" s="69">
        <f>'[1]2024A-2025E'!L117</f>
        <v>0</v>
      </c>
      <c r="E117" s="69">
        <f>'[1]2024A-2025E'!M117</f>
        <v>0</v>
      </c>
      <c r="F117" s="69">
        <f>'[1]2024A-2025E'!N117</f>
        <v>0</v>
      </c>
      <c r="G117" s="69">
        <f>'[1]2024A-2025E'!O117</f>
        <v>0</v>
      </c>
      <c r="H117" s="69">
        <f>'[1]2024A-2025E'!P117</f>
        <v>0</v>
      </c>
      <c r="I117" s="69">
        <f>'[1]2024A-2025E'!Q117</f>
        <v>0</v>
      </c>
      <c r="J117" s="69">
        <f>'[1]2024A-2025E'!R117</f>
        <v>0</v>
      </c>
      <c r="K117" s="69">
        <f>'[1]2024A-2025E'!S117</f>
        <v>0</v>
      </c>
      <c r="L117" s="69">
        <f>'[1]2024A-2025E'!T117</f>
        <v>0</v>
      </c>
      <c r="M117" s="69">
        <f>'[1]2024A-2025E'!U117</f>
        <v>0</v>
      </c>
      <c r="N117" s="69">
        <f>'[1]2024A-2025E'!V117</f>
        <v>0</v>
      </c>
      <c r="O117" s="51">
        <v>0</v>
      </c>
      <c r="P117" s="51">
        <v>0</v>
      </c>
      <c r="Q117" s="51">
        <v>0</v>
      </c>
      <c r="R117" s="51">
        <v>0</v>
      </c>
      <c r="S117" s="51">
        <v>0</v>
      </c>
      <c r="T117" s="51">
        <v>0</v>
      </c>
      <c r="U117" s="51">
        <v>0</v>
      </c>
      <c r="V117" s="51">
        <v>0</v>
      </c>
      <c r="W117" s="51">
        <v>0</v>
      </c>
      <c r="X117" s="51">
        <v>0</v>
      </c>
      <c r="Y117" s="51">
        <v>0</v>
      </c>
      <c r="Z117" s="52">
        <v>0</v>
      </c>
    </row>
    <row r="118" spans="1:26" ht="15" x14ac:dyDescent="0.3">
      <c r="A118" s="22" t="s">
        <v>117</v>
      </c>
      <c r="B118" s="49">
        <f>'[1]2024A-2025E'!I118</f>
        <v>0</v>
      </c>
      <c r="C118" s="69">
        <f>'[1]2024A-2025E'!K118</f>
        <v>0</v>
      </c>
      <c r="D118" s="69">
        <f>'[1]2024A-2025E'!L118</f>
        <v>0</v>
      </c>
      <c r="E118" s="69">
        <f>'[1]2024A-2025E'!M118</f>
        <v>0</v>
      </c>
      <c r="F118" s="69">
        <f>'[1]2024A-2025E'!N118</f>
        <v>0</v>
      </c>
      <c r="G118" s="69">
        <f>'[1]2024A-2025E'!O118</f>
        <v>0</v>
      </c>
      <c r="H118" s="69">
        <f>'[1]2024A-2025E'!P118</f>
        <v>0</v>
      </c>
      <c r="I118" s="69">
        <f>'[1]2024A-2025E'!Q118</f>
        <v>0</v>
      </c>
      <c r="J118" s="69">
        <f>'[1]2024A-2025E'!R118</f>
        <v>0</v>
      </c>
      <c r="K118" s="69">
        <f>'[1]2024A-2025E'!S118</f>
        <v>0</v>
      </c>
      <c r="L118" s="69">
        <f>'[1]2024A-2025E'!T118</f>
        <v>0</v>
      </c>
      <c r="M118" s="69">
        <f>'[1]2024A-2025E'!U118</f>
        <v>0</v>
      </c>
      <c r="N118" s="69">
        <f>'[1]2024A-2025E'!V118</f>
        <v>0</v>
      </c>
      <c r="O118" s="51">
        <v>0</v>
      </c>
      <c r="P118" s="51">
        <v>0</v>
      </c>
      <c r="Q118" s="51">
        <v>0</v>
      </c>
      <c r="R118" s="51">
        <v>0</v>
      </c>
      <c r="S118" s="51">
        <v>0</v>
      </c>
      <c r="T118" s="51">
        <v>0</v>
      </c>
      <c r="U118" s="51">
        <v>0</v>
      </c>
      <c r="V118" s="51">
        <v>0</v>
      </c>
      <c r="W118" s="51">
        <v>0</v>
      </c>
      <c r="X118" s="51">
        <v>0</v>
      </c>
      <c r="Y118" s="51">
        <v>0</v>
      </c>
      <c r="Z118" s="52">
        <v>0</v>
      </c>
    </row>
    <row r="119" spans="1:26" ht="15.6" x14ac:dyDescent="0.3">
      <c r="A119" s="20" t="s">
        <v>118</v>
      </c>
      <c r="B119" s="53">
        <f>SUM(B120:B121)</f>
        <v>0</v>
      </c>
      <c r="C119" s="54">
        <f t="shared" ref="C119:Z119" si="29">SUM(C120:C121)</f>
        <v>0</v>
      </c>
      <c r="D119" s="54">
        <f t="shared" si="29"/>
        <v>0</v>
      </c>
      <c r="E119" s="54">
        <f t="shared" si="29"/>
        <v>0</v>
      </c>
      <c r="F119" s="54">
        <f t="shared" si="29"/>
        <v>0</v>
      </c>
      <c r="G119" s="54">
        <f t="shared" si="29"/>
        <v>0</v>
      </c>
      <c r="H119" s="54">
        <f t="shared" si="29"/>
        <v>0</v>
      </c>
      <c r="I119" s="54">
        <f t="shared" si="29"/>
        <v>0</v>
      </c>
      <c r="J119" s="54">
        <f t="shared" si="29"/>
        <v>0</v>
      </c>
      <c r="K119" s="54">
        <f t="shared" si="29"/>
        <v>0</v>
      </c>
      <c r="L119" s="54">
        <f t="shared" si="29"/>
        <v>0</v>
      </c>
      <c r="M119" s="54">
        <f t="shared" si="29"/>
        <v>0</v>
      </c>
      <c r="N119" s="54">
        <f t="shared" si="29"/>
        <v>0</v>
      </c>
      <c r="O119" s="55">
        <f t="shared" si="29"/>
        <v>0</v>
      </c>
      <c r="P119" s="55">
        <f t="shared" si="29"/>
        <v>0</v>
      </c>
      <c r="Q119" s="55">
        <f t="shared" si="29"/>
        <v>0</v>
      </c>
      <c r="R119" s="55">
        <f t="shared" si="29"/>
        <v>0</v>
      </c>
      <c r="S119" s="55">
        <f t="shared" si="29"/>
        <v>0</v>
      </c>
      <c r="T119" s="55">
        <f t="shared" si="29"/>
        <v>0</v>
      </c>
      <c r="U119" s="55">
        <f t="shared" si="29"/>
        <v>0</v>
      </c>
      <c r="V119" s="55">
        <f t="shared" si="29"/>
        <v>0</v>
      </c>
      <c r="W119" s="55">
        <f t="shared" si="29"/>
        <v>0</v>
      </c>
      <c r="X119" s="55">
        <f t="shared" si="29"/>
        <v>0</v>
      </c>
      <c r="Y119" s="55">
        <f t="shared" si="29"/>
        <v>0</v>
      </c>
      <c r="Z119" s="56">
        <f t="shared" si="29"/>
        <v>0</v>
      </c>
    </row>
    <row r="120" spans="1:26" ht="15" x14ac:dyDescent="0.3">
      <c r="A120" s="22" t="s">
        <v>116</v>
      </c>
      <c r="B120" s="49">
        <f>'[1]2024A-2025E'!I120</f>
        <v>0</v>
      </c>
      <c r="C120" s="69">
        <f>'[1]2024A-2025E'!K120</f>
        <v>0</v>
      </c>
      <c r="D120" s="69">
        <f>'[1]2024A-2025E'!L120</f>
        <v>0</v>
      </c>
      <c r="E120" s="69">
        <f>'[1]2024A-2025E'!M120</f>
        <v>0</v>
      </c>
      <c r="F120" s="69">
        <f>'[1]2024A-2025E'!N120</f>
        <v>0</v>
      </c>
      <c r="G120" s="69">
        <f>'[1]2024A-2025E'!O120</f>
        <v>0</v>
      </c>
      <c r="H120" s="69">
        <f>'[1]2024A-2025E'!P120</f>
        <v>0</v>
      </c>
      <c r="I120" s="69">
        <f>'[1]2024A-2025E'!Q120</f>
        <v>0</v>
      </c>
      <c r="J120" s="69">
        <f>'[1]2024A-2025E'!R120</f>
        <v>0</v>
      </c>
      <c r="K120" s="69">
        <f>'[1]2024A-2025E'!S120</f>
        <v>0</v>
      </c>
      <c r="L120" s="69">
        <f>'[1]2024A-2025E'!T120</f>
        <v>0</v>
      </c>
      <c r="M120" s="69">
        <f>'[1]2024A-2025E'!U120</f>
        <v>0</v>
      </c>
      <c r="N120" s="69">
        <f>'[1]2024A-2025E'!V120</f>
        <v>0</v>
      </c>
      <c r="O120" s="51">
        <v>0</v>
      </c>
      <c r="P120" s="51">
        <v>0</v>
      </c>
      <c r="Q120" s="51">
        <v>0</v>
      </c>
      <c r="R120" s="51">
        <v>0</v>
      </c>
      <c r="S120" s="51">
        <v>0</v>
      </c>
      <c r="T120" s="51">
        <v>0</v>
      </c>
      <c r="U120" s="51">
        <v>0</v>
      </c>
      <c r="V120" s="51">
        <v>0</v>
      </c>
      <c r="W120" s="51">
        <v>0</v>
      </c>
      <c r="X120" s="51">
        <v>0</v>
      </c>
      <c r="Y120" s="51">
        <v>0</v>
      </c>
      <c r="Z120" s="52">
        <v>0</v>
      </c>
    </row>
    <row r="121" spans="1:26" ht="15" x14ac:dyDescent="0.3">
      <c r="A121" s="22" t="s">
        <v>117</v>
      </c>
      <c r="B121" s="49">
        <f>'[1]2024A-2025E'!I121</f>
        <v>0</v>
      </c>
      <c r="C121" s="69">
        <f>'[1]2024A-2025E'!K121</f>
        <v>0</v>
      </c>
      <c r="D121" s="69">
        <f>'[1]2024A-2025E'!L121</f>
        <v>0</v>
      </c>
      <c r="E121" s="69">
        <f>'[1]2024A-2025E'!M121</f>
        <v>0</v>
      </c>
      <c r="F121" s="69">
        <f>'[1]2024A-2025E'!N121</f>
        <v>0</v>
      </c>
      <c r="G121" s="69">
        <f>'[1]2024A-2025E'!O121</f>
        <v>0</v>
      </c>
      <c r="H121" s="69">
        <f>'[1]2024A-2025E'!P121</f>
        <v>0</v>
      </c>
      <c r="I121" s="69">
        <f>'[1]2024A-2025E'!Q121</f>
        <v>0</v>
      </c>
      <c r="J121" s="69">
        <f>'[1]2024A-2025E'!R121</f>
        <v>0</v>
      </c>
      <c r="K121" s="69">
        <f>'[1]2024A-2025E'!S121</f>
        <v>0</v>
      </c>
      <c r="L121" s="69">
        <f>'[1]2024A-2025E'!T121</f>
        <v>0</v>
      </c>
      <c r="M121" s="69">
        <f>'[1]2024A-2025E'!U121</f>
        <v>0</v>
      </c>
      <c r="N121" s="69">
        <f>'[1]2024A-2025E'!V121</f>
        <v>0</v>
      </c>
      <c r="O121" s="51">
        <v>0</v>
      </c>
      <c r="P121" s="51">
        <v>0</v>
      </c>
      <c r="Q121" s="51">
        <v>0</v>
      </c>
      <c r="R121" s="51">
        <v>0</v>
      </c>
      <c r="S121" s="51">
        <v>0</v>
      </c>
      <c r="T121" s="51">
        <v>0</v>
      </c>
      <c r="U121" s="51">
        <v>0</v>
      </c>
      <c r="V121" s="51">
        <v>0</v>
      </c>
      <c r="W121" s="51">
        <v>0</v>
      </c>
      <c r="X121" s="51">
        <v>0</v>
      </c>
      <c r="Y121" s="51">
        <v>0</v>
      </c>
      <c r="Z121" s="52">
        <v>0</v>
      </c>
    </row>
    <row r="122" spans="1:26" ht="15.6" x14ac:dyDescent="0.3">
      <c r="A122" s="20" t="s">
        <v>119</v>
      </c>
      <c r="B122" s="53">
        <v>0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0</v>
      </c>
      <c r="N122" s="54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6">
        <v>0</v>
      </c>
    </row>
    <row r="123" spans="1:26" ht="31.2" x14ac:dyDescent="0.3">
      <c r="A123" s="20" t="s">
        <v>120</v>
      </c>
      <c r="B123" s="53">
        <v>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4">
        <v>0</v>
      </c>
      <c r="M123" s="54">
        <v>0</v>
      </c>
      <c r="N123" s="54">
        <v>0</v>
      </c>
      <c r="O123" s="55">
        <v>0</v>
      </c>
      <c r="P123" s="55">
        <v>0</v>
      </c>
      <c r="Q123" s="55">
        <v>0</v>
      </c>
      <c r="R123" s="55">
        <v>0</v>
      </c>
      <c r="S123" s="55">
        <v>0</v>
      </c>
      <c r="T123" s="55">
        <v>0</v>
      </c>
      <c r="U123" s="55">
        <v>0</v>
      </c>
      <c r="V123" s="55">
        <v>0</v>
      </c>
      <c r="W123" s="55">
        <v>0</v>
      </c>
      <c r="X123" s="55">
        <v>0</v>
      </c>
      <c r="Y123" s="55">
        <v>0</v>
      </c>
      <c r="Z123" s="56">
        <v>0</v>
      </c>
    </row>
    <row r="124" spans="1:26" ht="15.6" x14ac:dyDescent="0.3">
      <c r="A124" s="15" t="s">
        <v>121</v>
      </c>
      <c r="B124" s="67">
        <f>SUM(B125:B127)</f>
        <v>0</v>
      </c>
      <c r="C124" s="68">
        <f t="shared" ref="C124:Z124" si="30">SUM(C125:C127)</f>
        <v>0</v>
      </c>
      <c r="D124" s="68">
        <f t="shared" si="30"/>
        <v>0</v>
      </c>
      <c r="E124" s="68">
        <f t="shared" si="30"/>
        <v>0</v>
      </c>
      <c r="F124" s="68">
        <f t="shared" si="30"/>
        <v>0</v>
      </c>
      <c r="G124" s="68">
        <f t="shared" si="30"/>
        <v>0</v>
      </c>
      <c r="H124" s="68">
        <f t="shared" si="30"/>
        <v>0</v>
      </c>
      <c r="I124" s="68">
        <f t="shared" si="30"/>
        <v>0</v>
      </c>
      <c r="J124" s="68">
        <f t="shared" si="30"/>
        <v>0</v>
      </c>
      <c r="K124" s="68">
        <f t="shared" si="30"/>
        <v>0</v>
      </c>
      <c r="L124" s="68">
        <f t="shared" si="30"/>
        <v>0</v>
      </c>
      <c r="M124" s="68">
        <f t="shared" si="30"/>
        <v>0</v>
      </c>
      <c r="N124" s="68">
        <f t="shared" si="30"/>
        <v>0</v>
      </c>
      <c r="O124" s="55">
        <f t="shared" si="30"/>
        <v>0</v>
      </c>
      <c r="P124" s="55">
        <f t="shared" si="30"/>
        <v>0</v>
      </c>
      <c r="Q124" s="55">
        <f t="shared" si="30"/>
        <v>0</v>
      </c>
      <c r="R124" s="55">
        <f t="shared" si="30"/>
        <v>0</v>
      </c>
      <c r="S124" s="55">
        <f t="shared" si="30"/>
        <v>0</v>
      </c>
      <c r="T124" s="55">
        <f t="shared" si="30"/>
        <v>0</v>
      </c>
      <c r="U124" s="55">
        <f t="shared" si="30"/>
        <v>0</v>
      </c>
      <c r="V124" s="55">
        <f t="shared" si="30"/>
        <v>0</v>
      </c>
      <c r="W124" s="55">
        <f t="shared" si="30"/>
        <v>0</v>
      </c>
      <c r="X124" s="55">
        <f t="shared" si="30"/>
        <v>0</v>
      </c>
      <c r="Y124" s="55">
        <f t="shared" si="30"/>
        <v>0</v>
      </c>
      <c r="Z124" s="56">
        <f t="shared" si="30"/>
        <v>0</v>
      </c>
    </row>
    <row r="125" spans="1:26" ht="15.6" x14ac:dyDescent="0.3">
      <c r="A125" s="20" t="s">
        <v>122</v>
      </c>
      <c r="B125" s="53">
        <v>0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5">
        <v>0</v>
      </c>
      <c r="P125" s="55">
        <v>0</v>
      </c>
      <c r="Q125" s="55">
        <v>0</v>
      </c>
      <c r="R125" s="55">
        <v>0</v>
      </c>
      <c r="S125" s="55">
        <v>0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6">
        <v>0</v>
      </c>
    </row>
    <row r="126" spans="1:26" ht="15.6" x14ac:dyDescent="0.3">
      <c r="A126" s="20" t="s">
        <v>123</v>
      </c>
      <c r="B126" s="53">
        <v>0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4">
        <v>0</v>
      </c>
      <c r="M126" s="54">
        <v>0</v>
      </c>
      <c r="N126" s="54">
        <v>0</v>
      </c>
      <c r="O126" s="55">
        <v>0</v>
      </c>
      <c r="P126" s="55">
        <v>0</v>
      </c>
      <c r="Q126" s="55">
        <v>0</v>
      </c>
      <c r="R126" s="55">
        <v>0</v>
      </c>
      <c r="S126" s="55">
        <v>0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6">
        <v>0</v>
      </c>
    </row>
    <row r="127" spans="1:26" ht="15.6" x14ac:dyDescent="0.3">
      <c r="A127" s="20" t="s">
        <v>124</v>
      </c>
      <c r="B127" s="53">
        <f>B128</f>
        <v>0</v>
      </c>
      <c r="C127" s="54">
        <f t="shared" ref="C127:Z127" si="31">C128</f>
        <v>0</v>
      </c>
      <c r="D127" s="54">
        <f t="shared" si="31"/>
        <v>0</v>
      </c>
      <c r="E127" s="54">
        <f t="shared" si="31"/>
        <v>0</v>
      </c>
      <c r="F127" s="54">
        <f t="shared" si="31"/>
        <v>0</v>
      </c>
      <c r="G127" s="54">
        <f t="shared" si="31"/>
        <v>0</v>
      </c>
      <c r="H127" s="54">
        <f t="shared" si="31"/>
        <v>0</v>
      </c>
      <c r="I127" s="54">
        <f t="shared" si="31"/>
        <v>0</v>
      </c>
      <c r="J127" s="54">
        <f t="shared" si="31"/>
        <v>0</v>
      </c>
      <c r="K127" s="54">
        <f t="shared" si="31"/>
        <v>0</v>
      </c>
      <c r="L127" s="54">
        <f t="shared" si="31"/>
        <v>0</v>
      </c>
      <c r="M127" s="54">
        <f t="shared" si="31"/>
        <v>0</v>
      </c>
      <c r="N127" s="54">
        <f t="shared" si="31"/>
        <v>0</v>
      </c>
      <c r="O127" s="55">
        <f t="shared" si="31"/>
        <v>0</v>
      </c>
      <c r="P127" s="55">
        <f t="shared" si="31"/>
        <v>0</v>
      </c>
      <c r="Q127" s="55">
        <f t="shared" si="31"/>
        <v>0</v>
      </c>
      <c r="R127" s="55">
        <f t="shared" si="31"/>
        <v>0</v>
      </c>
      <c r="S127" s="55">
        <f t="shared" si="31"/>
        <v>0</v>
      </c>
      <c r="T127" s="55">
        <f t="shared" si="31"/>
        <v>0</v>
      </c>
      <c r="U127" s="55">
        <f t="shared" si="31"/>
        <v>0</v>
      </c>
      <c r="V127" s="55">
        <f t="shared" si="31"/>
        <v>0</v>
      </c>
      <c r="W127" s="55">
        <f t="shared" si="31"/>
        <v>0</v>
      </c>
      <c r="X127" s="55">
        <f t="shared" si="31"/>
        <v>0</v>
      </c>
      <c r="Y127" s="55">
        <f t="shared" si="31"/>
        <v>0</v>
      </c>
      <c r="Z127" s="56">
        <f t="shared" si="31"/>
        <v>0</v>
      </c>
    </row>
    <row r="128" spans="1:26" ht="15.6" thickBot="1" x14ac:dyDescent="0.35">
      <c r="A128" s="70" t="s">
        <v>125</v>
      </c>
      <c r="B128" s="71">
        <f>'[1]2024A-2025E'!J128</f>
        <v>0</v>
      </c>
      <c r="C128" s="72">
        <f>'[1]2024A-2025E'!L128</f>
        <v>0</v>
      </c>
      <c r="D128" s="72">
        <f>'[1]2024A-2025E'!M128</f>
        <v>0</v>
      </c>
      <c r="E128" s="72">
        <f>'[1]2024A-2025E'!N128</f>
        <v>0</v>
      </c>
      <c r="F128" s="72">
        <f>'[1]2024A-2025E'!O128</f>
        <v>0</v>
      </c>
      <c r="G128" s="72">
        <f>'[1]2024A-2025E'!P128</f>
        <v>0</v>
      </c>
      <c r="H128" s="72">
        <f>'[1]2024A-2025E'!Q128</f>
        <v>0</v>
      </c>
      <c r="I128" s="72">
        <f>'[1]2024A-2025E'!R128</f>
        <v>0</v>
      </c>
      <c r="J128" s="72">
        <f>'[1]2024A-2025E'!S128</f>
        <v>0</v>
      </c>
      <c r="K128" s="72">
        <f>'[1]2024A-2025E'!T128</f>
        <v>0</v>
      </c>
      <c r="L128" s="72">
        <f>'[1]2024A-2025E'!U128</f>
        <v>0</v>
      </c>
      <c r="M128" s="72">
        <f>'[1]2024A-2025E'!V128</f>
        <v>0</v>
      </c>
      <c r="N128" s="72">
        <f>'[1]2024A-2025E'!W128</f>
        <v>0</v>
      </c>
      <c r="O128" s="73">
        <v>0</v>
      </c>
      <c r="P128" s="73">
        <v>0</v>
      </c>
      <c r="Q128" s="73">
        <v>0</v>
      </c>
      <c r="R128" s="73">
        <v>0</v>
      </c>
      <c r="S128" s="73">
        <v>0</v>
      </c>
      <c r="T128" s="73">
        <v>0</v>
      </c>
      <c r="U128" s="73">
        <v>0</v>
      </c>
      <c r="V128" s="73">
        <v>0</v>
      </c>
      <c r="W128" s="73">
        <v>0</v>
      </c>
      <c r="X128" s="73">
        <v>0</v>
      </c>
      <c r="Y128" s="73">
        <v>0</v>
      </c>
      <c r="Z128" s="74">
        <v>0</v>
      </c>
    </row>
  </sheetData>
  <mergeCells count="1">
    <mergeCell ref="A7:Z7"/>
  </mergeCells>
  <printOptions horizontalCentered="1"/>
  <pageMargins left="0.70866141732283472" right="0.70866141732283472" top="0.39370078740157483" bottom="0.3937007874015748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Estimado 2026</vt:lpstr>
      <vt:lpstr>'Estimado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recaudacion10</dc:creator>
  <cp:lastModifiedBy>MAGDALENA MOGUEL THOR</cp:lastModifiedBy>
  <cp:lastPrinted>2026-04-17T19:40:34Z</cp:lastPrinted>
  <dcterms:created xsi:type="dcterms:W3CDTF">2026-03-25T17:12:00Z</dcterms:created>
  <dcterms:modified xsi:type="dcterms:W3CDTF">2026-04-17T19:40:45Z</dcterms:modified>
</cp:coreProperties>
</file>